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5480" windowHeight="10905"/>
  </bookViews>
  <sheets>
    <sheet name="Comparative Tariffs" sheetId="1" r:id="rId1"/>
  </sheets>
  <externalReferences>
    <externalReference r:id="rId2"/>
  </externalReferences>
  <definedNames>
    <definedName name="PredDLR">[1]Parameters!$C$45</definedName>
    <definedName name="PredOHR">[1]Parameters!$C$38</definedName>
    <definedName name="_xlnm.Print_Area" localSheetId="0">'Comparative Tariffs'!$A$1:$AB$139</definedName>
    <definedName name="_xlnm.Print_Titles" localSheetId="0">'Comparative Tariffs'!$A:$E,'Comparative Tariffs'!$1:$7</definedName>
    <definedName name="VAT">[1]Parameters!$C$20</definedName>
  </definedNames>
  <calcPr calcId="145621"/>
</workbook>
</file>

<file path=xl/calcChain.xml><?xml version="1.0" encoding="utf-8"?>
<calcChain xmlns="http://schemas.openxmlformats.org/spreadsheetml/2006/main">
  <c r="O20" i="1" l="1"/>
  <c r="O21" i="1"/>
  <c r="O22" i="1"/>
  <c r="O23" i="1"/>
  <c r="O24" i="1"/>
  <c r="O25" i="1"/>
  <c r="V26" i="1" l="1"/>
  <c r="W26" i="1" s="1"/>
  <c r="X26" i="1" s="1"/>
  <c r="Y26" i="1" s="1"/>
  <c r="U26" i="1"/>
  <c r="P31" i="1" l="1"/>
  <c r="Q31" i="1"/>
  <c r="R31" i="1"/>
  <c r="S31" i="1"/>
  <c r="T31" i="1"/>
  <c r="P32" i="1"/>
  <c r="Q32" i="1"/>
  <c r="R32" i="1"/>
  <c r="S32" i="1"/>
  <c r="T32" i="1"/>
  <c r="P33" i="1"/>
  <c r="Q33" i="1"/>
  <c r="R33" i="1"/>
  <c r="S33" i="1"/>
  <c r="T33" i="1"/>
  <c r="P34" i="1"/>
  <c r="Q34" i="1"/>
  <c r="R34" i="1"/>
  <c r="S34" i="1"/>
  <c r="T34" i="1"/>
  <c r="P35" i="1"/>
  <c r="Q35" i="1"/>
  <c r="R35" i="1"/>
  <c r="S35" i="1"/>
  <c r="T35" i="1"/>
  <c r="P36" i="1"/>
  <c r="Q36" i="1"/>
  <c r="R36" i="1"/>
  <c r="S36" i="1"/>
  <c r="T36" i="1"/>
  <c r="P37" i="1"/>
  <c r="Q37" i="1"/>
  <c r="R37" i="1"/>
  <c r="S37" i="1"/>
  <c r="T37" i="1"/>
  <c r="P38" i="1"/>
  <c r="Q38" i="1"/>
  <c r="R38" i="1"/>
  <c r="S38" i="1"/>
  <c r="T38" i="1"/>
  <c r="P39" i="1"/>
  <c r="Q39" i="1"/>
  <c r="R39" i="1"/>
  <c r="S39" i="1"/>
  <c r="T39" i="1"/>
  <c r="P40" i="1"/>
  <c r="Q40" i="1"/>
  <c r="R40" i="1"/>
  <c r="S40" i="1"/>
  <c r="T40" i="1"/>
  <c r="P41" i="1"/>
  <c r="Q41" i="1"/>
  <c r="R41" i="1"/>
  <c r="S41" i="1"/>
  <c r="T41" i="1"/>
  <c r="P42" i="1"/>
  <c r="Q42" i="1"/>
  <c r="R42" i="1"/>
  <c r="S42" i="1"/>
  <c r="T42" i="1"/>
  <c r="P43" i="1"/>
  <c r="Q43" i="1"/>
  <c r="R43" i="1"/>
  <c r="S43" i="1"/>
  <c r="T43" i="1"/>
  <c r="P44" i="1"/>
  <c r="Q44" i="1"/>
  <c r="R44" i="1"/>
  <c r="S44" i="1"/>
  <c r="T44" i="1"/>
  <c r="P45" i="1"/>
  <c r="Q45" i="1"/>
  <c r="R45" i="1"/>
  <c r="S45" i="1"/>
  <c r="T45" i="1"/>
  <c r="P46" i="1"/>
  <c r="Q46" i="1"/>
  <c r="R46" i="1"/>
  <c r="S46" i="1"/>
  <c r="T46" i="1"/>
  <c r="P47" i="1"/>
  <c r="Q47" i="1"/>
  <c r="R47" i="1"/>
  <c r="S47" i="1"/>
  <c r="T47" i="1"/>
  <c r="P48" i="1"/>
  <c r="Q48" i="1"/>
  <c r="R48" i="1"/>
  <c r="S48" i="1"/>
  <c r="T48" i="1"/>
  <c r="P49" i="1"/>
  <c r="Q49" i="1"/>
  <c r="R49" i="1"/>
  <c r="S49" i="1"/>
  <c r="T49" i="1"/>
  <c r="P50" i="1"/>
  <c r="Q50" i="1"/>
  <c r="R50" i="1"/>
  <c r="S50" i="1"/>
  <c r="T50" i="1"/>
  <c r="P51" i="1"/>
  <c r="Q51" i="1"/>
  <c r="R51" i="1"/>
  <c r="S51" i="1"/>
  <c r="T51" i="1"/>
  <c r="P52" i="1"/>
  <c r="Q52" i="1"/>
  <c r="R52" i="1"/>
  <c r="S52" i="1"/>
  <c r="T52" i="1"/>
  <c r="P53" i="1"/>
  <c r="Q53" i="1"/>
  <c r="R53" i="1"/>
  <c r="S53" i="1"/>
  <c r="T53" i="1"/>
  <c r="P54" i="1"/>
  <c r="Q54" i="1"/>
  <c r="R54" i="1"/>
  <c r="S54" i="1"/>
  <c r="T54" i="1"/>
  <c r="P55" i="1"/>
  <c r="Q55" i="1"/>
  <c r="R55" i="1"/>
  <c r="S55" i="1"/>
  <c r="T55" i="1"/>
  <c r="P56" i="1"/>
  <c r="Q56" i="1"/>
  <c r="R56" i="1"/>
  <c r="S56" i="1"/>
  <c r="T56" i="1"/>
  <c r="P57" i="1"/>
  <c r="Q57" i="1"/>
  <c r="R57" i="1"/>
  <c r="S57" i="1"/>
  <c r="T57" i="1"/>
  <c r="P58" i="1"/>
  <c r="Q58" i="1"/>
  <c r="R58" i="1"/>
  <c r="S58" i="1"/>
  <c r="T58" i="1"/>
  <c r="P59" i="1"/>
  <c r="Q59" i="1"/>
  <c r="R59" i="1"/>
  <c r="S59" i="1"/>
  <c r="T59" i="1"/>
  <c r="P60" i="1"/>
  <c r="Q60" i="1"/>
  <c r="R60" i="1"/>
  <c r="S60" i="1"/>
  <c r="T60" i="1"/>
  <c r="P61" i="1"/>
  <c r="Q61" i="1"/>
  <c r="R61" i="1"/>
  <c r="S61" i="1"/>
  <c r="T61" i="1"/>
  <c r="P62" i="1"/>
  <c r="Q62" i="1"/>
  <c r="R62" i="1"/>
  <c r="S62" i="1"/>
  <c r="T62" i="1"/>
  <c r="P63" i="1"/>
  <c r="Q63" i="1"/>
  <c r="R63" i="1"/>
  <c r="S63" i="1"/>
  <c r="T63" i="1"/>
  <c r="P64" i="1"/>
  <c r="Q64" i="1"/>
  <c r="R64" i="1"/>
  <c r="S64" i="1"/>
  <c r="T64" i="1"/>
  <c r="P65" i="1"/>
  <c r="Q65" i="1"/>
  <c r="R65" i="1"/>
  <c r="S65" i="1"/>
  <c r="T65" i="1"/>
  <c r="P66" i="1"/>
  <c r="Q66" i="1"/>
  <c r="R66" i="1"/>
  <c r="S66" i="1"/>
  <c r="T66" i="1"/>
  <c r="P67" i="1"/>
  <c r="Q67" i="1"/>
  <c r="R67" i="1"/>
  <c r="S67" i="1"/>
  <c r="T67" i="1"/>
  <c r="P68" i="1"/>
  <c r="Q68" i="1"/>
  <c r="R68" i="1"/>
  <c r="S68" i="1"/>
  <c r="T68" i="1"/>
  <c r="P69" i="1"/>
  <c r="Q69" i="1"/>
  <c r="R69" i="1"/>
  <c r="S69" i="1"/>
  <c r="T69" i="1"/>
  <c r="P70" i="1"/>
  <c r="Q70" i="1"/>
  <c r="R70" i="1"/>
  <c r="S70" i="1"/>
  <c r="T70" i="1"/>
  <c r="P71" i="1"/>
  <c r="Q71" i="1"/>
  <c r="R71" i="1"/>
  <c r="S71" i="1"/>
  <c r="T71" i="1"/>
  <c r="P72" i="1"/>
  <c r="Q72" i="1"/>
  <c r="R72" i="1"/>
  <c r="S72" i="1"/>
  <c r="T72" i="1"/>
  <c r="P73" i="1"/>
  <c r="Q73" i="1"/>
  <c r="R73" i="1"/>
  <c r="S73" i="1"/>
  <c r="T73" i="1"/>
  <c r="P74" i="1"/>
  <c r="Q74" i="1"/>
  <c r="R74" i="1"/>
  <c r="S74" i="1"/>
  <c r="T74" i="1"/>
  <c r="P75" i="1"/>
  <c r="Q75" i="1"/>
  <c r="R75" i="1"/>
  <c r="S75" i="1"/>
  <c r="T75" i="1"/>
  <c r="P76" i="1"/>
  <c r="Q76" i="1"/>
  <c r="R76" i="1"/>
  <c r="S76" i="1"/>
  <c r="T76" i="1"/>
  <c r="P77" i="1"/>
  <c r="Q77" i="1"/>
  <c r="R77" i="1"/>
  <c r="S77" i="1"/>
  <c r="T77" i="1"/>
  <c r="P78" i="1"/>
  <c r="Q78" i="1"/>
  <c r="R78" i="1"/>
  <c r="S78" i="1"/>
  <c r="T78" i="1"/>
  <c r="P79" i="1"/>
  <c r="Q79" i="1"/>
  <c r="R79" i="1"/>
  <c r="S79" i="1"/>
  <c r="T79" i="1"/>
  <c r="P80" i="1"/>
  <c r="Q80" i="1"/>
  <c r="R80" i="1"/>
  <c r="S80" i="1"/>
  <c r="T80" i="1"/>
  <c r="P81" i="1"/>
  <c r="Q81" i="1"/>
  <c r="R81" i="1"/>
  <c r="S81" i="1"/>
  <c r="T81" i="1"/>
  <c r="P82" i="1"/>
  <c r="Q82" i="1"/>
  <c r="R82" i="1"/>
  <c r="S82" i="1"/>
  <c r="T82" i="1"/>
  <c r="P83" i="1"/>
  <c r="Q83" i="1"/>
  <c r="R83" i="1"/>
  <c r="S83" i="1"/>
  <c r="T83" i="1"/>
  <c r="P84" i="1"/>
  <c r="Q84" i="1"/>
  <c r="R84" i="1"/>
  <c r="S84" i="1"/>
  <c r="T84" i="1"/>
  <c r="P85" i="1"/>
  <c r="Q85" i="1"/>
  <c r="R85" i="1"/>
  <c r="S85" i="1"/>
  <c r="T85" i="1"/>
  <c r="P86" i="1"/>
  <c r="Q86" i="1"/>
  <c r="R86" i="1"/>
  <c r="S86" i="1"/>
  <c r="T86" i="1"/>
  <c r="P87" i="1"/>
  <c r="Q87" i="1"/>
  <c r="R87" i="1"/>
  <c r="S87" i="1"/>
  <c r="T87" i="1"/>
  <c r="P88" i="1"/>
  <c r="Q88" i="1"/>
  <c r="R88" i="1"/>
  <c r="S88" i="1"/>
  <c r="T88" i="1"/>
  <c r="P89" i="1"/>
  <c r="Q89" i="1"/>
  <c r="R89" i="1"/>
  <c r="S89" i="1"/>
  <c r="T89" i="1"/>
  <c r="P90" i="1"/>
  <c r="Q90" i="1"/>
  <c r="R90" i="1"/>
  <c r="S90" i="1"/>
  <c r="T90" i="1"/>
  <c r="P91" i="1"/>
  <c r="Q91" i="1"/>
  <c r="R91" i="1"/>
  <c r="S91" i="1"/>
  <c r="T91" i="1"/>
  <c r="P92" i="1"/>
  <c r="Q92" i="1"/>
  <c r="R92" i="1"/>
  <c r="S92" i="1"/>
  <c r="T92" i="1"/>
  <c r="P93" i="1"/>
  <c r="Q93" i="1"/>
  <c r="R93" i="1"/>
  <c r="S93" i="1"/>
  <c r="T93" i="1"/>
  <c r="P94" i="1"/>
  <c r="Q94" i="1"/>
  <c r="R94" i="1"/>
  <c r="S94" i="1"/>
  <c r="T94" i="1"/>
  <c r="P95" i="1"/>
  <c r="Q95" i="1"/>
  <c r="R95" i="1"/>
  <c r="S95" i="1"/>
  <c r="T95" i="1"/>
  <c r="P96" i="1"/>
  <c r="Q96" i="1"/>
  <c r="R96" i="1"/>
  <c r="S96" i="1"/>
  <c r="T96" i="1"/>
  <c r="P97" i="1"/>
  <c r="Q97" i="1"/>
  <c r="R97" i="1"/>
  <c r="S97" i="1"/>
  <c r="T97" i="1"/>
  <c r="P98" i="1"/>
  <c r="Q98" i="1"/>
  <c r="R98" i="1"/>
  <c r="S98" i="1"/>
  <c r="T98" i="1"/>
  <c r="P99" i="1"/>
  <c r="Q99" i="1"/>
  <c r="R99" i="1"/>
  <c r="S99" i="1"/>
  <c r="T99" i="1"/>
  <c r="P100" i="1"/>
  <c r="Q100" i="1"/>
  <c r="R100" i="1"/>
  <c r="S100" i="1"/>
  <c r="T100" i="1"/>
  <c r="P101" i="1"/>
  <c r="Q101" i="1"/>
  <c r="R101" i="1"/>
  <c r="S101" i="1"/>
  <c r="T101" i="1"/>
  <c r="P102" i="1"/>
  <c r="Q102" i="1"/>
  <c r="R102" i="1"/>
  <c r="S102" i="1"/>
  <c r="T102" i="1"/>
  <c r="P103" i="1"/>
  <c r="Q103" i="1"/>
  <c r="R103" i="1"/>
  <c r="S103" i="1"/>
  <c r="T103" i="1"/>
  <c r="P104" i="1"/>
  <c r="Q104" i="1"/>
  <c r="R104" i="1"/>
  <c r="S104" i="1"/>
  <c r="T104" i="1"/>
  <c r="P105" i="1"/>
  <c r="Q105" i="1"/>
  <c r="R105" i="1"/>
  <c r="S105" i="1"/>
  <c r="T105" i="1"/>
  <c r="P106" i="1"/>
  <c r="Q106" i="1"/>
  <c r="R106" i="1"/>
  <c r="S106" i="1"/>
  <c r="T106" i="1"/>
  <c r="P107" i="1"/>
  <c r="Q107" i="1"/>
  <c r="R107" i="1"/>
  <c r="S107" i="1"/>
  <c r="T107" i="1"/>
  <c r="P108" i="1"/>
  <c r="Q108" i="1"/>
  <c r="R108" i="1"/>
  <c r="S108" i="1"/>
  <c r="T108" i="1"/>
  <c r="P109" i="1"/>
  <c r="Q109" i="1"/>
  <c r="R109" i="1"/>
  <c r="S109" i="1"/>
  <c r="T109" i="1"/>
  <c r="P110" i="1"/>
  <c r="Q110" i="1"/>
  <c r="R110" i="1"/>
  <c r="S110" i="1"/>
  <c r="T110" i="1"/>
  <c r="S14" i="1"/>
  <c r="P19" i="1"/>
  <c r="Q19" i="1"/>
  <c r="R19" i="1"/>
  <c r="S19" i="1"/>
  <c r="T19" i="1"/>
  <c r="T30" i="1"/>
  <c r="S30" i="1"/>
  <c r="R30" i="1"/>
  <c r="Q30" i="1"/>
  <c r="P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30" i="1"/>
  <c r="G12" i="1"/>
  <c r="P12" i="1" s="1"/>
  <c r="G13" i="1"/>
  <c r="P13" i="1" s="1"/>
  <c r="G14" i="1"/>
  <c r="P14" i="1" s="1"/>
  <c r="G15" i="1"/>
  <c r="S15" i="1" s="1"/>
  <c r="G16" i="1"/>
  <c r="S16" i="1" s="1"/>
  <c r="G17" i="1"/>
  <c r="S17" i="1" s="1"/>
  <c r="G18" i="1"/>
  <c r="S18" i="1" s="1"/>
  <c r="G20" i="1"/>
  <c r="R20" i="1" s="1"/>
  <c r="G21" i="1"/>
  <c r="Q21" i="1" s="1"/>
  <c r="G22" i="1"/>
  <c r="P22" i="1" s="1"/>
  <c r="G23" i="1"/>
  <c r="S23" i="1" s="1"/>
  <c r="G24" i="1"/>
  <c r="R24" i="1" s="1"/>
  <c r="G25" i="1"/>
  <c r="Q25" i="1" s="1"/>
  <c r="G26" i="1"/>
  <c r="S26" i="1" s="1"/>
  <c r="G11" i="1"/>
  <c r="R11" i="1" s="1"/>
  <c r="R26" i="1" l="1"/>
  <c r="Q26" i="1"/>
  <c r="T26" i="1"/>
  <c r="P26" i="1"/>
  <c r="T25" i="1"/>
  <c r="P25" i="1"/>
  <c r="Q24" i="1"/>
  <c r="R23" i="1"/>
  <c r="S22" i="1"/>
  <c r="T21" i="1"/>
  <c r="P21" i="1"/>
  <c r="Q20" i="1"/>
  <c r="S25" i="1"/>
  <c r="T24" i="1"/>
  <c r="P24" i="1"/>
  <c r="Q23" i="1"/>
  <c r="R22" i="1"/>
  <c r="S21" i="1"/>
  <c r="T20" i="1"/>
  <c r="P20" i="1"/>
  <c r="R25" i="1"/>
  <c r="S24" i="1"/>
  <c r="T23" i="1"/>
  <c r="P23" i="1"/>
  <c r="Q22" i="1"/>
  <c r="R21" i="1"/>
  <c r="S20" i="1"/>
  <c r="T22" i="1"/>
  <c r="R18" i="1"/>
  <c r="Q18" i="1"/>
  <c r="T18" i="1"/>
  <c r="P18" i="1"/>
  <c r="R17" i="1"/>
  <c r="Q17" i="1"/>
  <c r="T17" i="1"/>
  <c r="P17" i="1"/>
  <c r="R16" i="1"/>
  <c r="Q16" i="1"/>
  <c r="T16" i="1"/>
  <c r="P16" i="1"/>
  <c r="R15" i="1"/>
  <c r="Q15" i="1"/>
  <c r="T15" i="1"/>
  <c r="P15" i="1"/>
  <c r="R14" i="1"/>
  <c r="Q14" i="1"/>
  <c r="T14" i="1"/>
  <c r="S13" i="1"/>
  <c r="R13" i="1"/>
  <c r="Q13" i="1"/>
  <c r="T13" i="1"/>
  <c r="S12" i="1"/>
  <c r="R12" i="1"/>
  <c r="Q12" i="1"/>
  <c r="T12" i="1"/>
  <c r="P11" i="1"/>
  <c r="Q11" i="1"/>
  <c r="T11" i="1"/>
  <c r="S11" i="1"/>
  <c r="AA33" i="1"/>
  <c r="AA32" i="1"/>
  <c r="AA31" i="1"/>
  <c r="AA30" i="1"/>
  <c r="M12" i="1" l="1"/>
  <c r="M13" i="1"/>
  <c r="M14" i="1"/>
  <c r="M15" i="1"/>
  <c r="M16" i="1"/>
  <c r="M17" i="1"/>
  <c r="M18" i="1"/>
  <c r="M20" i="1"/>
  <c r="M21" i="1"/>
  <c r="M22" i="1"/>
  <c r="M23" i="1"/>
  <c r="M24" i="1"/>
  <c r="M25" i="1"/>
  <c r="M26" i="1"/>
  <c r="M11" i="1"/>
  <c r="X97" i="1" l="1"/>
  <c r="J31" i="1" l="1"/>
  <c r="J32" i="1"/>
  <c r="J33" i="1"/>
  <c r="J34" i="1"/>
  <c r="AA34" i="1" s="1"/>
  <c r="J35" i="1"/>
  <c r="AA35" i="1" s="1"/>
  <c r="J36" i="1"/>
  <c r="AA36" i="1" s="1"/>
  <c r="J37" i="1"/>
  <c r="AA37" i="1" s="1"/>
  <c r="J38" i="1"/>
  <c r="AA38" i="1" s="1"/>
  <c r="J39" i="1"/>
  <c r="AA39" i="1" s="1"/>
  <c r="J40" i="1"/>
  <c r="AA40" i="1" s="1"/>
  <c r="J41" i="1"/>
  <c r="AA41" i="1" s="1"/>
  <c r="J42" i="1"/>
  <c r="AA42" i="1" s="1"/>
  <c r="J43" i="1"/>
  <c r="AA43" i="1" s="1"/>
  <c r="J44" i="1"/>
  <c r="AA44" i="1" s="1"/>
  <c r="J45" i="1"/>
  <c r="AA45" i="1" s="1"/>
  <c r="J46" i="1"/>
  <c r="AA46" i="1" s="1"/>
  <c r="J47" i="1"/>
  <c r="AA47" i="1" s="1"/>
  <c r="J48" i="1"/>
  <c r="AA48" i="1" s="1"/>
  <c r="J49" i="1"/>
  <c r="AA49" i="1" s="1"/>
  <c r="J50" i="1"/>
  <c r="AA50" i="1" s="1"/>
  <c r="J51" i="1"/>
  <c r="AA51" i="1" s="1"/>
  <c r="J52" i="1"/>
  <c r="AA52" i="1" s="1"/>
  <c r="J53" i="1"/>
  <c r="AA53" i="1" s="1"/>
  <c r="J54" i="1"/>
  <c r="AA54" i="1" s="1"/>
  <c r="J55" i="1"/>
  <c r="AA55" i="1" s="1"/>
  <c r="J56" i="1"/>
  <c r="AA56" i="1" s="1"/>
  <c r="J57" i="1"/>
  <c r="AA57" i="1" s="1"/>
  <c r="J58" i="1"/>
  <c r="AA58" i="1" s="1"/>
  <c r="J59" i="1"/>
  <c r="AA59" i="1" s="1"/>
  <c r="J60" i="1"/>
  <c r="AA60" i="1" s="1"/>
  <c r="J61" i="1"/>
  <c r="AA61" i="1" s="1"/>
  <c r="J62" i="1"/>
  <c r="AA62" i="1" s="1"/>
  <c r="J63" i="1"/>
  <c r="AA63" i="1" s="1"/>
  <c r="J64" i="1"/>
  <c r="AA64" i="1" s="1"/>
  <c r="J65" i="1"/>
  <c r="AA65" i="1" s="1"/>
  <c r="J66" i="1"/>
  <c r="AA66" i="1" s="1"/>
  <c r="J67" i="1"/>
  <c r="AA67" i="1" s="1"/>
  <c r="J68" i="1"/>
  <c r="AA68" i="1" s="1"/>
  <c r="J69" i="1"/>
  <c r="AA69" i="1" s="1"/>
  <c r="J70" i="1"/>
  <c r="AA70" i="1" s="1"/>
  <c r="J71" i="1"/>
  <c r="AA71" i="1" s="1"/>
  <c r="J72" i="1"/>
  <c r="AA72" i="1" s="1"/>
  <c r="J73" i="1"/>
  <c r="AA73" i="1" s="1"/>
  <c r="J74" i="1"/>
  <c r="AA74" i="1" s="1"/>
  <c r="J75" i="1"/>
  <c r="AA75" i="1" s="1"/>
  <c r="J76" i="1"/>
  <c r="AA76" i="1" s="1"/>
  <c r="J77" i="1"/>
  <c r="AA77" i="1" s="1"/>
  <c r="J78" i="1"/>
  <c r="AA78" i="1" s="1"/>
  <c r="J79" i="1"/>
  <c r="AA79" i="1" s="1"/>
  <c r="J80" i="1"/>
  <c r="AA80" i="1" s="1"/>
  <c r="J81" i="1"/>
  <c r="AA81" i="1" s="1"/>
  <c r="J82" i="1"/>
  <c r="AA82" i="1" s="1"/>
  <c r="J83" i="1"/>
  <c r="AA83" i="1" s="1"/>
  <c r="J84" i="1"/>
  <c r="AA84" i="1" s="1"/>
  <c r="J85" i="1"/>
  <c r="AA85" i="1" s="1"/>
  <c r="J86" i="1"/>
  <c r="AA86" i="1" s="1"/>
  <c r="J87" i="1"/>
  <c r="AA87" i="1" s="1"/>
  <c r="J88" i="1"/>
  <c r="AA88" i="1" s="1"/>
  <c r="J89" i="1"/>
  <c r="AA89" i="1" s="1"/>
  <c r="J90" i="1"/>
  <c r="AA90" i="1" s="1"/>
  <c r="J91" i="1"/>
  <c r="AA91" i="1" s="1"/>
  <c r="J92" i="1"/>
  <c r="AA92" i="1" s="1"/>
  <c r="J93" i="1"/>
  <c r="AA93" i="1" s="1"/>
  <c r="J94" i="1"/>
  <c r="AA94" i="1" s="1"/>
  <c r="J95" i="1"/>
  <c r="AA95" i="1" s="1"/>
  <c r="J96" i="1"/>
  <c r="AA96" i="1" s="1"/>
  <c r="J97" i="1"/>
  <c r="AA97" i="1" s="1"/>
  <c r="J98" i="1"/>
  <c r="AA98" i="1" s="1"/>
  <c r="J99" i="1"/>
  <c r="AA99" i="1" s="1"/>
  <c r="J100" i="1"/>
  <c r="AA100" i="1" s="1"/>
  <c r="J101" i="1"/>
  <c r="AA101" i="1" s="1"/>
  <c r="J102" i="1"/>
  <c r="AA102" i="1" s="1"/>
  <c r="J103" i="1"/>
  <c r="AA103" i="1" s="1"/>
  <c r="J104" i="1"/>
  <c r="AA104" i="1" s="1"/>
  <c r="J105" i="1"/>
  <c r="AA105" i="1" s="1"/>
  <c r="J106" i="1"/>
  <c r="AA106" i="1" s="1"/>
  <c r="J107" i="1"/>
  <c r="AA107" i="1" s="1"/>
  <c r="J108" i="1"/>
  <c r="AA108" i="1" s="1"/>
  <c r="J109" i="1"/>
  <c r="AA109" i="1" s="1"/>
  <c r="J110" i="1"/>
  <c r="AA110" i="1" s="1"/>
  <c r="J30" i="1"/>
  <c r="J12" i="1"/>
  <c r="AA12" i="1" s="1"/>
  <c r="J13" i="1"/>
  <c r="AA13" i="1" s="1"/>
  <c r="J14" i="1"/>
  <c r="AA14" i="1" s="1"/>
  <c r="J15" i="1"/>
  <c r="AA15" i="1" s="1"/>
  <c r="J16" i="1"/>
  <c r="AA16" i="1" s="1"/>
  <c r="J17" i="1"/>
  <c r="AA17" i="1" s="1"/>
  <c r="J18" i="1"/>
  <c r="AA18" i="1" s="1"/>
  <c r="J19" i="1"/>
  <c r="AA19" i="1" s="1"/>
  <c r="J20" i="1"/>
  <c r="AA20" i="1" s="1"/>
  <c r="J21" i="1"/>
  <c r="AA21" i="1" s="1"/>
  <c r="J22" i="1"/>
  <c r="AA22" i="1" s="1"/>
  <c r="J23" i="1"/>
  <c r="AA23" i="1" s="1"/>
  <c r="J24" i="1"/>
  <c r="AA24" i="1" s="1"/>
  <c r="J25" i="1"/>
  <c r="AA25" i="1" s="1"/>
  <c r="J26" i="1"/>
  <c r="AA26" i="1" s="1"/>
  <c r="J11" i="1"/>
  <c r="AA11" i="1" s="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12" i="1"/>
  <c r="N13" i="1"/>
  <c r="N14" i="1"/>
  <c r="N15" i="1"/>
  <c r="N16" i="1"/>
  <c r="N17" i="1"/>
  <c r="N18" i="1"/>
  <c r="N19" i="1"/>
  <c r="N20" i="1"/>
  <c r="N21" i="1"/>
  <c r="N22" i="1"/>
  <c r="N23" i="1"/>
  <c r="N24" i="1"/>
  <c r="N25" i="1"/>
  <c r="N26" i="1"/>
  <c r="N11" i="1"/>
  <c r="Z18" i="1" l="1"/>
  <c r="AB18" i="1"/>
  <c r="AB25" i="1"/>
  <c r="Z25" i="1"/>
  <c r="Z17" i="1"/>
  <c r="AB17" i="1"/>
  <c r="Z24" i="1"/>
  <c r="AB24" i="1"/>
  <c r="Z16" i="1"/>
  <c r="AB16" i="1"/>
  <c r="AB26" i="1"/>
  <c r="Z26" i="1"/>
  <c r="AB21" i="1"/>
  <c r="Z21" i="1"/>
  <c r="Z22" i="1"/>
  <c r="AB22" i="1"/>
  <c r="Z20" i="1"/>
  <c r="AB20" i="1"/>
  <c r="Z23" i="1"/>
  <c r="AB23" i="1"/>
  <c r="Z19" i="1"/>
  <c r="AB19" i="1"/>
  <c r="Z31" i="1"/>
  <c r="AB31" i="1"/>
  <c r="Z32" i="1"/>
  <c r="AB32" i="1"/>
  <c r="Z33" i="1"/>
  <c r="AB33" i="1"/>
  <c r="Z34" i="1"/>
  <c r="AB34" i="1"/>
  <c r="Z35" i="1"/>
  <c r="AB35" i="1"/>
  <c r="Z36" i="1"/>
  <c r="AB36" i="1"/>
  <c r="Z37" i="1"/>
  <c r="AB37" i="1"/>
  <c r="Z38" i="1"/>
  <c r="AB38" i="1"/>
  <c r="Z39" i="1"/>
  <c r="AB39" i="1"/>
  <c r="Z40" i="1"/>
  <c r="AB40" i="1"/>
  <c r="Z41" i="1"/>
  <c r="AB41" i="1"/>
  <c r="Z42" i="1"/>
  <c r="AB42" i="1"/>
  <c r="Z43" i="1"/>
  <c r="AB43" i="1"/>
  <c r="Z44" i="1"/>
  <c r="AB44" i="1"/>
  <c r="Z45" i="1"/>
  <c r="AB45" i="1"/>
  <c r="Z46" i="1"/>
  <c r="AB46" i="1"/>
  <c r="Z47" i="1"/>
  <c r="AB47" i="1"/>
  <c r="Z48" i="1"/>
  <c r="AB48" i="1"/>
  <c r="Z49" i="1"/>
  <c r="AB49" i="1"/>
  <c r="Z50" i="1"/>
  <c r="AB50" i="1"/>
  <c r="Z51" i="1"/>
  <c r="AB51" i="1"/>
  <c r="Z52" i="1"/>
  <c r="AB52" i="1"/>
  <c r="Z53" i="1"/>
  <c r="AB53" i="1"/>
  <c r="Z54" i="1"/>
  <c r="AB54" i="1"/>
  <c r="Z55" i="1"/>
  <c r="AB55" i="1"/>
  <c r="Z56" i="1"/>
  <c r="AB56" i="1"/>
  <c r="Z57" i="1"/>
  <c r="AB57" i="1"/>
  <c r="Z58" i="1"/>
  <c r="AB58" i="1"/>
  <c r="Z59" i="1"/>
  <c r="AB59" i="1"/>
  <c r="Z60" i="1"/>
  <c r="AB60" i="1"/>
  <c r="Z61" i="1"/>
  <c r="AB61" i="1"/>
  <c r="Z62" i="1"/>
  <c r="AB62" i="1"/>
  <c r="Z63" i="1"/>
  <c r="AB63" i="1"/>
  <c r="Z64" i="1"/>
  <c r="AB64" i="1"/>
  <c r="Z65" i="1"/>
  <c r="AB65" i="1"/>
  <c r="Z66" i="1"/>
  <c r="AB66" i="1"/>
  <c r="Z67" i="1"/>
  <c r="AB67" i="1"/>
  <c r="Z68" i="1"/>
  <c r="AB68" i="1"/>
  <c r="Z69" i="1"/>
  <c r="AB69" i="1"/>
  <c r="Z70" i="1"/>
  <c r="AB70" i="1"/>
  <c r="Z71" i="1"/>
  <c r="AB71" i="1"/>
  <c r="Z72" i="1"/>
  <c r="AB72" i="1"/>
  <c r="Z73" i="1"/>
  <c r="AB73" i="1"/>
  <c r="Z74" i="1"/>
  <c r="AB74" i="1"/>
  <c r="Z75" i="1"/>
  <c r="AB75" i="1"/>
  <c r="Z76" i="1"/>
  <c r="AB76" i="1"/>
  <c r="Z77" i="1"/>
  <c r="AB77" i="1"/>
  <c r="Z78" i="1"/>
  <c r="AB78" i="1"/>
  <c r="Z79" i="1"/>
  <c r="AB79" i="1"/>
  <c r="Z80" i="1"/>
  <c r="AB80" i="1"/>
  <c r="Z81" i="1"/>
  <c r="AB81" i="1"/>
  <c r="Z82" i="1"/>
  <c r="AB82" i="1"/>
  <c r="Z83" i="1"/>
  <c r="AB83" i="1"/>
  <c r="Z84" i="1"/>
  <c r="AB84" i="1"/>
  <c r="Z85" i="1"/>
  <c r="AB85" i="1"/>
  <c r="Z86" i="1"/>
  <c r="AB86" i="1"/>
  <c r="Z87" i="1"/>
  <c r="AB87" i="1"/>
  <c r="Z88" i="1"/>
  <c r="AB88" i="1"/>
  <c r="Z89" i="1"/>
  <c r="AB89" i="1"/>
  <c r="Z90" i="1"/>
  <c r="AB90" i="1"/>
  <c r="Z91" i="1"/>
  <c r="AB91" i="1"/>
  <c r="Z92" i="1"/>
  <c r="AB92" i="1"/>
  <c r="Z93" i="1"/>
  <c r="AB93" i="1"/>
  <c r="Z94" i="1"/>
  <c r="AB94" i="1"/>
  <c r="Z95" i="1"/>
  <c r="AB95" i="1"/>
  <c r="Z96" i="1"/>
  <c r="AB96" i="1"/>
  <c r="Z97" i="1"/>
  <c r="AB97" i="1"/>
  <c r="Z98" i="1"/>
  <c r="AB98" i="1"/>
  <c r="Z99" i="1"/>
  <c r="AB99" i="1"/>
  <c r="Z100" i="1"/>
  <c r="AB100" i="1"/>
  <c r="Z101" i="1"/>
  <c r="AB101" i="1"/>
  <c r="Z102" i="1"/>
  <c r="AB102" i="1"/>
  <c r="Z103" i="1"/>
  <c r="AB103" i="1"/>
  <c r="Z104" i="1"/>
  <c r="AB104" i="1"/>
  <c r="Z105" i="1"/>
  <c r="AB105" i="1"/>
  <c r="Z106" i="1"/>
  <c r="AB106" i="1"/>
  <c r="Z107" i="1"/>
  <c r="AB107" i="1"/>
  <c r="Z108" i="1"/>
  <c r="AB108" i="1"/>
  <c r="Z109" i="1"/>
  <c r="AB109" i="1"/>
  <c r="Z110" i="1"/>
  <c r="AB110" i="1"/>
  <c r="AB30" i="1"/>
  <c r="Z30" i="1"/>
  <c r="Z12" i="1"/>
  <c r="AB12" i="1"/>
  <c r="Z13" i="1"/>
  <c r="AB13" i="1"/>
  <c r="Z14" i="1"/>
  <c r="AB14" i="1"/>
  <c r="Z15" i="1"/>
  <c r="AB15" i="1"/>
  <c r="AB11" i="1"/>
  <c r="Z11" i="1"/>
  <c r="L38" i="1"/>
  <c r="H105" i="1"/>
  <c r="U38" i="1"/>
  <c r="E105" i="1"/>
  <c r="D105" i="1" s="1"/>
  <c r="D108" i="1"/>
  <c r="D99" i="1"/>
  <c r="D91" i="1"/>
  <c r="D83" i="1"/>
  <c r="D75" i="1"/>
  <c r="D67" i="1"/>
  <c r="D59" i="1"/>
  <c r="D51" i="1"/>
  <c r="D43" i="1"/>
  <c r="D35" i="1"/>
  <c r="D25" i="1"/>
  <c r="D24" i="1"/>
  <c r="D20" i="1"/>
  <c r="D16" i="1"/>
  <c r="D15" i="1"/>
  <c r="D11" i="1"/>
  <c r="D12"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6" i="1"/>
  <c r="H107" i="1"/>
  <c r="H108" i="1"/>
  <c r="H109" i="1"/>
  <c r="H110" i="1"/>
  <c r="H30" i="1"/>
  <c r="U30" i="1"/>
  <c r="V30" i="1"/>
  <c r="W30" i="1"/>
  <c r="X30" i="1"/>
  <c r="Y30" i="1"/>
  <c r="U31" i="1"/>
  <c r="V31" i="1"/>
  <c r="W31" i="1"/>
  <c r="X31" i="1"/>
  <c r="Y31" i="1"/>
  <c r="U32" i="1"/>
  <c r="V32" i="1"/>
  <c r="W32" i="1"/>
  <c r="X32" i="1"/>
  <c r="Y32" i="1"/>
  <c r="U33" i="1"/>
  <c r="V33" i="1"/>
  <c r="W33" i="1"/>
  <c r="X33" i="1"/>
  <c r="Y33" i="1"/>
  <c r="U34" i="1"/>
  <c r="V34" i="1"/>
  <c r="W34" i="1"/>
  <c r="X34" i="1"/>
  <c r="Y34" i="1"/>
  <c r="U35" i="1"/>
  <c r="V35" i="1"/>
  <c r="W35" i="1"/>
  <c r="X35" i="1"/>
  <c r="Y35" i="1"/>
  <c r="U36" i="1"/>
  <c r="V36" i="1"/>
  <c r="W36" i="1"/>
  <c r="X36" i="1"/>
  <c r="Y36" i="1"/>
  <c r="U37" i="1"/>
  <c r="V37" i="1"/>
  <c r="W37" i="1"/>
  <c r="X37" i="1"/>
  <c r="Y37" i="1"/>
  <c r="W38" i="1"/>
  <c r="X38" i="1"/>
  <c r="U39" i="1"/>
  <c r="V39" i="1"/>
  <c r="W39" i="1"/>
  <c r="X39" i="1"/>
  <c r="Y39" i="1"/>
  <c r="U40" i="1"/>
  <c r="V40" i="1"/>
  <c r="W40" i="1"/>
  <c r="X40" i="1"/>
  <c r="Y40" i="1"/>
  <c r="U41" i="1"/>
  <c r="V41" i="1"/>
  <c r="W41" i="1"/>
  <c r="X41" i="1"/>
  <c r="Y41" i="1"/>
  <c r="U42" i="1"/>
  <c r="V42" i="1"/>
  <c r="W42" i="1"/>
  <c r="X42" i="1"/>
  <c r="Y42" i="1"/>
  <c r="U43" i="1"/>
  <c r="V43" i="1"/>
  <c r="W43" i="1"/>
  <c r="X43" i="1"/>
  <c r="Y43" i="1"/>
  <c r="U44" i="1"/>
  <c r="V44" i="1"/>
  <c r="W44" i="1"/>
  <c r="X44" i="1"/>
  <c r="Y44" i="1"/>
  <c r="U45" i="1"/>
  <c r="V45" i="1"/>
  <c r="W45" i="1"/>
  <c r="X45" i="1"/>
  <c r="Y45" i="1"/>
  <c r="U46" i="1"/>
  <c r="V46" i="1"/>
  <c r="W46" i="1"/>
  <c r="X46" i="1"/>
  <c r="Y46" i="1"/>
  <c r="U47" i="1"/>
  <c r="V47" i="1"/>
  <c r="W47" i="1"/>
  <c r="X47" i="1"/>
  <c r="Y47" i="1"/>
  <c r="U48" i="1"/>
  <c r="V48" i="1"/>
  <c r="W48" i="1"/>
  <c r="X48" i="1"/>
  <c r="Y48" i="1"/>
  <c r="U49" i="1"/>
  <c r="V49" i="1"/>
  <c r="W49" i="1"/>
  <c r="X49" i="1"/>
  <c r="Y49" i="1"/>
  <c r="U50" i="1"/>
  <c r="V50" i="1"/>
  <c r="W50" i="1"/>
  <c r="X50" i="1"/>
  <c r="Y50" i="1"/>
  <c r="U51" i="1"/>
  <c r="V51" i="1"/>
  <c r="W51" i="1"/>
  <c r="X51" i="1"/>
  <c r="Y51" i="1"/>
  <c r="U52" i="1"/>
  <c r="V52" i="1"/>
  <c r="W52" i="1"/>
  <c r="X52" i="1"/>
  <c r="Y52" i="1"/>
  <c r="U53" i="1"/>
  <c r="V53" i="1"/>
  <c r="W53" i="1"/>
  <c r="X53" i="1"/>
  <c r="Y53" i="1"/>
  <c r="U54" i="1"/>
  <c r="V54" i="1"/>
  <c r="W54" i="1"/>
  <c r="X54" i="1"/>
  <c r="Y54" i="1"/>
  <c r="U55" i="1"/>
  <c r="V55" i="1"/>
  <c r="W55" i="1"/>
  <c r="X55" i="1"/>
  <c r="Y55" i="1"/>
  <c r="U56" i="1"/>
  <c r="V56" i="1"/>
  <c r="W56" i="1"/>
  <c r="X56" i="1"/>
  <c r="Y56" i="1"/>
  <c r="U57" i="1"/>
  <c r="V57" i="1"/>
  <c r="W57" i="1"/>
  <c r="X57" i="1"/>
  <c r="Y57" i="1"/>
  <c r="U58" i="1"/>
  <c r="V58" i="1"/>
  <c r="W58" i="1"/>
  <c r="X58" i="1"/>
  <c r="Y58" i="1"/>
  <c r="U59" i="1"/>
  <c r="V59" i="1"/>
  <c r="W59" i="1"/>
  <c r="X59" i="1"/>
  <c r="Y59" i="1"/>
  <c r="U60" i="1"/>
  <c r="V60" i="1"/>
  <c r="W60" i="1"/>
  <c r="X60" i="1"/>
  <c r="Y60" i="1"/>
  <c r="U61" i="1"/>
  <c r="V61" i="1"/>
  <c r="W61" i="1"/>
  <c r="X61" i="1"/>
  <c r="Y61" i="1"/>
  <c r="U62" i="1"/>
  <c r="V62" i="1"/>
  <c r="W62" i="1"/>
  <c r="X62" i="1"/>
  <c r="Y62" i="1"/>
  <c r="U63" i="1"/>
  <c r="V63" i="1"/>
  <c r="W63" i="1"/>
  <c r="X63" i="1"/>
  <c r="Y63" i="1"/>
  <c r="U64" i="1"/>
  <c r="V64" i="1"/>
  <c r="W64" i="1"/>
  <c r="X64" i="1"/>
  <c r="Y64" i="1"/>
  <c r="U65" i="1"/>
  <c r="V65" i="1"/>
  <c r="W65" i="1"/>
  <c r="X65" i="1"/>
  <c r="Y65" i="1"/>
  <c r="U66" i="1"/>
  <c r="V66" i="1"/>
  <c r="W66" i="1"/>
  <c r="X66" i="1"/>
  <c r="Y66" i="1"/>
  <c r="U67" i="1"/>
  <c r="V67" i="1"/>
  <c r="W67" i="1"/>
  <c r="X67" i="1"/>
  <c r="Y67" i="1"/>
  <c r="U68" i="1"/>
  <c r="V68" i="1"/>
  <c r="W68" i="1"/>
  <c r="X68" i="1"/>
  <c r="Y68" i="1"/>
  <c r="U69" i="1"/>
  <c r="V69" i="1"/>
  <c r="W69" i="1"/>
  <c r="X69" i="1"/>
  <c r="Y69" i="1"/>
  <c r="U70" i="1"/>
  <c r="V70" i="1"/>
  <c r="W70" i="1"/>
  <c r="X70" i="1"/>
  <c r="Y70" i="1"/>
  <c r="U71" i="1"/>
  <c r="V71" i="1"/>
  <c r="W71" i="1"/>
  <c r="X71" i="1"/>
  <c r="Y71" i="1"/>
  <c r="U72" i="1"/>
  <c r="V72" i="1"/>
  <c r="W72" i="1"/>
  <c r="X72" i="1"/>
  <c r="Y72" i="1"/>
  <c r="U73" i="1"/>
  <c r="V73" i="1"/>
  <c r="W73" i="1"/>
  <c r="X73" i="1"/>
  <c r="Y73" i="1"/>
  <c r="U74" i="1"/>
  <c r="V74" i="1"/>
  <c r="W74" i="1"/>
  <c r="X74" i="1"/>
  <c r="Y74" i="1"/>
  <c r="U75" i="1"/>
  <c r="V75" i="1"/>
  <c r="W75" i="1"/>
  <c r="X75" i="1"/>
  <c r="Y75" i="1"/>
  <c r="U76" i="1"/>
  <c r="V76" i="1"/>
  <c r="W76" i="1"/>
  <c r="X76" i="1"/>
  <c r="Y76" i="1"/>
  <c r="U77" i="1"/>
  <c r="V77" i="1"/>
  <c r="W77" i="1"/>
  <c r="X77" i="1"/>
  <c r="Y77" i="1"/>
  <c r="U78" i="1"/>
  <c r="V78" i="1"/>
  <c r="W78" i="1"/>
  <c r="X78" i="1"/>
  <c r="Y78" i="1"/>
  <c r="U79" i="1"/>
  <c r="V79" i="1"/>
  <c r="W79" i="1"/>
  <c r="X79" i="1"/>
  <c r="Y79" i="1"/>
  <c r="U80" i="1"/>
  <c r="V80" i="1"/>
  <c r="W80" i="1"/>
  <c r="X80" i="1"/>
  <c r="Y80" i="1"/>
  <c r="U81" i="1"/>
  <c r="V81" i="1"/>
  <c r="W81" i="1"/>
  <c r="X81" i="1"/>
  <c r="Y81" i="1"/>
  <c r="U82" i="1"/>
  <c r="V82" i="1"/>
  <c r="W82" i="1"/>
  <c r="X82" i="1"/>
  <c r="Y82" i="1"/>
  <c r="U83" i="1"/>
  <c r="V83" i="1"/>
  <c r="W83" i="1"/>
  <c r="X83" i="1"/>
  <c r="Y83" i="1"/>
  <c r="U84" i="1"/>
  <c r="V84" i="1"/>
  <c r="W84" i="1"/>
  <c r="X84" i="1"/>
  <c r="Y84" i="1"/>
  <c r="U85" i="1"/>
  <c r="V85" i="1"/>
  <c r="W85" i="1"/>
  <c r="X85" i="1"/>
  <c r="Y85" i="1"/>
  <c r="U86" i="1"/>
  <c r="V86" i="1"/>
  <c r="W86" i="1"/>
  <c r="X86" i="1"/>
  <c r="Y86" i="1"/>
  <c r="U87" i="1"/>
  <c r="V87" i="1"/>
  <c r="W87" i="1"/>
  <c r="X87" i="1"/>
  <c r="Y87" i="1"/>
  <c r="U88" i="1"/>
  <c r="V88" i="1"/>
  <c r="W88" i="1"/>
  <c r="X88" i="1"/>
  <c r="Y88" i="1"/>
  <c r="U89" i="1"/>
  <c r="V89" i="1"/>
  <c r="W89" i="1"/>
  <c r="X89" i="1"/>
  <c r="Y89" i="1"/>
  <c r="U90" i="1"/>
  <c r="V90" i="1"/>
  <c r="W90" i="1"/>
  <c r="X90" i="1"/>
  <c r="Y90" i="1"/>
  <c r="U91" i="1"/>
  <c r="V91" i="1"/>
  <c r="W91" i="1"/>
  <c r="X91" i="1"/>
  <c r="Y91" i="1"/>
  <c r="U92" i="1"/>
  <c r="V92" i="1"/>
  <c r="W92" i="1"/>
  <c r="X92" i="1"/>
  <c r="Y92" i="1"/>
  <c r="U93" i="1"/>
  <c r="V93" i="1"/>
  <c r="W93" i="1"/>
  <c r="X93" i="1"/>
  <c r="Y93" i="1"/>
  <c r="U94" i="1"/>
  <c r="V94" i="1"/>
  <c r="W94" i="1"/>
  <c r="X94" i="1"/>
  <c r="Y94" i="1"/>
  <c r="U95" i="1"/>
  <c r="V95" i="1"/>
  <c r="W95" i="1"/>
  <c r="X95" i="1"/>
  <c r="Y95" i="1"/>
  <c r="U96" i="1"/>
  <c r="V96" i="1"/>
  <c r="W96" i="1"/>
  <c r="X96" i="1"/>
  <c r="Y96" i="1"/>
  <c r="U97" i="1"/>
  <c r="V97" i="1"/>
  <c r="W97" i="1"/>
  <c r="Y97" i="1"/>
  <c r="U98" i="1"/>
  <c r="V98" i="1"/>
  <c r="W98" i="1"/>
  <c r="X98" i="1"/>
  <c r="Y98" i="1"/>
  <c r="U99" i="1"/>
  <c r="V99" i="1"/>
  <c r="W99" i="1"/>
  <c r="X99" i="1"/>
  <c r="Y99" i="1"/>
  <c r="U100" i="1"/>
  <c r="V100" i="1"/>
  <c r="W100" i="1"/>
  <c r="X100" i="1"/>
  <c r="Y100" i="1"/>
  <c r="U101" i="1"/>
  <c r="V101" i="1"/>
  <c r="W101" i="1"/>
  <c r="X101" i="1"/>
  <c r="Y101" i="1"/>
  <c r="U102" i="1"/>
  <c r="V102" i="1"/>
  <c r="W102" i="1"/>
  <c r="X102" i="1"/>
  <c r="Y102" i="1"/>
  <c r="U103" i="1"/>
  <c r="V103" i="1"/>
  <c r="W103" i="1"/>
  <c r="X103" i="1"/>
  <c r="Y103" i="1"/>
  <c r="U104" i="1"/>
  <c r="V104" i="1"/>
  <c r="W104" i="1"/>
  <c r="X104" i="1"/>
  <c r="Y104" i="1"/>
  <c r="U105" i="1"/>
  <c r="V105" i="1"/>
  <c r="W105" i="1"/>
  <c r="X105" i="1"/>
  <c r="Y105" i="1"/>
  <c r="U106" i="1"/>
  <c r="V106" i="1"/>
  <c r="W106" i="1"/>
  <c r="X106" i="1"/>
  <c r="Y106" i="1"/>
  <c r="U107" i="1"/>
  <c r="V107" i="1"/>
  <c r="W107" i="1"/>
  <c r="X107" i="1"/>
  <c r="Y107" i="1"/>
  <c r="U108" i="1"/>
  <c r="V108" i="1"/>
  <c r="W108" i="1"/>
  <c r="X108" i="1"/>
  <c r="Y108" i="1"/>
  <c r="U109" i="1"/>
  <c r="V109" i="1"/>
  <c r="W109" i="1"/>
  <c r="X109" i="1"/>
  <c r="Y109" i="1"/>
  <c r="U110" i="1"/>
  <c r="V110" i="1"/>
  <c r="W110" i="1"/>
  <c r="X110" i="1"/>
  <c r="Y110" i="1"/>
  <c r="I12" i="1"/>
  <c r="Y12" i="1" s="1"/>
  <c r="I13" i="1"/>
  <c r="W13" i="1" s="1"/>
  <c r="I14" i="1"/>
  <c r="U14" i="1" s="1"/>
  <c r="I15" i="1"/>
  <c r="V15" i="1" s="1"/>
  <c r="I16" i="1"/>
  <c r="X16" i="1" s="1"/>
  <c r="I17" i="1"/>
  <c r="Y17" i="1" s="1"/>
  <c r="I18" i="1"/>
  <c r="Y18" i="1" s="1"/>
  <c r="I20" i="1"/>
  <c r="X20" i="1" s="1"/>
  <c r="I21" i="1"/>
  <c r="U21" i="1" s="1"/>
  <c r="I22" i="1"/>
  <c r="W22" i="1" s="1"/>
  <c r="I23" i="1"/>
  <c r="W23" i="1" s="1"/>
  <c r="I24" i="1"/>
  <c r="X24" i="1" s="1"/>
  <c r="I25" i="1"/>
  <c r="V25" i="1" s="1"/>
  <c r="I26" i="1"/>
  <c r="I11" i="1"/>
  <c r="U11" i="1" s="1"/>
  <c r="L34" i="1"/>
  <c r="L31" i="1"/>
  <c r="L32" i="1"/>
  <c r="L33" i="1"/>
  <c r="L35" i="1"/>
  <c r="L36" i="1"/>
  <c r="L37"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30" i="1"/>
  <c r="D31" i="1"/>
  <c r="D32" i="1"/>
  <c r="D33" i="1"/>
  <c r="D34" i="1"/>
  <c r="D36" i="1"/>
  <c r="D37" i="1"/>
  <c r="D38" i="1"/>
  <c r="D39" i="1"/>
  <c r="D40" i="1"/>
  <c r="D41" i="1"/>
  <c r="D42" i="1"/>
  <c r="D44" i="1"/>
  <c r="D45" i="1"/>
  <c r="D46" i="1"/>
  <c r="D47" i="1"/>
  <c r="D48" i="1"/>
  <c r="D49" i="1"/>
  <c r="D50" i="1"/>
  <c r="D52" i="1"/>
  <c r="D53" i="1"/>
  <c r="D54" i="1"/>
  <c r="D55" i="1"/>
  <c r="D56" i="1"/>
  <c r="D57" i="1"/>
  <c r="D58" i="1"/>
  <c r="D60" i="1"/>
  <c r="D61" i="1"/>
  <c r="D62" i="1"/>
  <c r="D63" i="1"/>
  <c r="D64" i="1"/>
  <c r="D65" i="1"/>
  <c r="D66" i="1"/>
  <c r="D68" i="1"/>
  <c r="D69" i="1"/>
  <c r="D70" i="1"/>
  <c r="D71" i="1"/>
  <c r="D72" i="1"/>
  <c r="D73" i="1"/>
  <c r="D74" i="1"/>
  <c r="D76" i="1"/>
  <c r="D77" i="1"/>
  <c r="D78" i="1"/>
  <c r="D79" i="1"/>
  <c r="D80" i="1"/>
  <c r="D81" i="1"/>
  <c r="D82" i="1"/>
  <c r="D84" i="1"/>
  <c r="D85" i="1"/>
  <c r="D86" i="1"/>
  <c r="D87" i="1"/>
  <c r="D88" i="1"/>
  <c r="D89" i="1"/>
  <c r="D90" i="1"/>
  <c r="D92" i="1"/>
  <c r="D93" i="1"/>
  <c r="D94" i="1"/>
  <c r="D95" i="1"/>
  <c r="D96" i="1"/>
  <c r="D97" i="1"/>
  <c r="D98" i="1"/>
  <c r="D100" i="1"/>
  <c r="D101" i="1"/>
  <c r="D102" i="1"/>
  <c r="D103" i="1"/>
  <c r="D104" i="1"/>
  <c r="D106" i="1"/>
  <c r="D107" i="1"/>
  <c r="D109" i="1"/>
  <c r="D110" i="1"/>
  <c r="D30" i="1"/>
  <c r="D13" i="1"/>
  <c r="D14" i="1"/>
  <c r="D17" i="1"/>
  <c r="D18" i="1"/>
  <c r="D21" i="1"/>
  <c r="D22" i="1"/>
  <c r="D23" i="1"/>
  <c r="D26" i="1"/>
  <c r="Y38" i="1"/>
  <c r="V38" i="1"/>
  <c r="Y11" i="1" l="1"/>
  <c r="X25" i="1"/>
  <c r="X21" i="1"/>
  <c r="W17" i="1"/>
  <c r="X11" i="1"/>
  <c r="V11" i="1"/>
  <c r="X12" i="1"/>
  <c r="W21" i="1"/>
  <c r="W11" i="1"/>
  <c r="X13" i="1"/>
  <c r="V23" i="1"/>
  <c r="U13" i="1"/>
  <c r="X23" i="1"/>
  <c r="V24" i="1"/>
  <c r="U22" i="1"/>
  <c r="W14" i="1"/>
  <c r="W24" i="1"/>
  <c r="X22" i="1"/>
  <c r="X15" i="1"/>
  <c r="V14" i="1"/>
  <c r="Y14" i="1"/>
  <c r="Y13" i="1"/>
  <c r="V13" i="1"/>
  <c r="W25" i="1"/>
  <c r="U15" i="1"/>
  <c r="Y16" i="1"/>
  <c r="X14" i="1"/>
  <c r="U16" i="1"/>
  <c r="V16" i="1"/>
  <c r="W16" i="1"/>
  <c r="W20" i="1"/>
  <c r="W12" i="1"/>
  <c r="V17" i="1"/>
  <c r="U18" i="1"/>
  <c r="Y15" i="1"/>
  <c r="Y21" i="1"/>
  <c r="W18" i="1"/>
  <c r="X18" i="1"/>
  <c r="W15" i="1"/>
  <c r="V18" i="1"/>
  <c r="U20" i="1"/>
  <c r="U12" i="1"/>
  <c r="V12" i="1"/>
  <c r="Y20" i="1"/>
  <c r="Y22" i="1"/>
  <c r="U17" i="1"/>
  <c r="X17" i="1"/>
</calcChain>
</file>

<file path=xl/sharedStrings.xml><?xml version="1.0" encoding="utf-8"?>
<sst xmlns="http://schemas.openxmlformats.org/spreadsheetml/2006/main" count="275" uniqueCount="244">
  <si>
    <t>Code</t>
  </si>
  <si>
    <t>Terminology</t>
  </si>
  <si>
    <t>Average Duration Professional</t>
  </si>
  <si>
    <t>Consultations:</t>
  </si>
  <si>
    <t>Procedures</t>
  </si>
  <si>
    <t>Units</t>
  </si>
  <si>
    <t>R</t>
  </si>
  <si>
    <t>0109</t>
  </si>
  <si>
    <t>Hospital follow-up visit</t>
  </si>
  <si>
    <t>0129</t>
  </si>
  <si>
    <t>Prolonged first/follow-up consultation : 15 min</t>
  </si>
  <si>
    <t>0130</t>
  </si>
  <si>
    <t>Telephone consultation (all hours)</t>
  </si>
  <si>
    <t>0132</t>
  </si>
  <si>
    <t>Repeat Script</t>
  </si>
  <si>
    <t>0133</t>
  </si>
  <si>
    <t>Writing of special motivations</t>
  </si>
  <si>
    <t>0145</t>
  </si>
  <si>
    <t>Consultation : Away from doctor's room</t>
  </si>
  <si>
    <t>0146</t>
  </si>
  <si>
    <t xml:space="preserve">Unscheduled consultation: Emergency (cons.room) </t>
  </si>
  <si>
    <t>0147</t>
  </si>
  <si>
    <t>Unscheduled consultation:Emergency(not cons.room)</t>
  </si>
  <si>
    <t>0151</t>
  </si>
  <si>
    <t>Pre-anaesthetic assessment: 10 and 20 minutes</t>
  </si>
  <si>
    <t>0173</t>
  </si>
  <si>
    <t>Hospital Consultation</t>
  </si>
  <si>
    <t>0174</t>
  </si>
  <si>
    <t>0175</t>
  </si>
  <si>
    <t>0190</t>
  </si>
  <si>
    <t>Consultation</t>
  </si>
  <si>
    <t>0191</t>
  </si>
  <si>
    <t>0192</t>
  </si>
  <si>
    <t>0199</t>
  </si>
  <si>
    <t>Chronic Medicine Forms</t>
  </si>
  <si>
    <t>0009</t>
  </si>
  <si>
    <t>0008</t>
  </si>
  <si>
    <t>0011</t>
  </si>
  <si>
    <t>5760</t>
  </si>
  <si>
    <t>0941</t>
  </si>
  <si>
    <t>2831</t>
  </si>
  <si>
    <t>0943</t>
  </si>
  <si>
    <t>0968</t>
  </si>
  <si>
    <t>2927</t>
  </si>
  <si>
    <t>0962</t>
  </si>
  <si>
    <t>0930</t>
  </si>
  <si>
    <t>0933</t>
  </si>
  <si>
    <t>0507</t>
  </si>
  <si>
    <t>0051</t>
  </si>
  <si>
    <t>0018</t>
  </si>
  <si>
    <t>0614</t>
  </si>
  <si>
    <t>0593</t>
  </si>
  <si>
    <t>0637</t>
  </si>
  <si>
    <t>0646</t>
  </si>
  <si>
    <t>0667</t>
  </si>
  <si>
    <t>0465</t>
  </si>
  <si>
    <t>0617</t>
  </si>
  <si>
    <t>0673</t>
  </si>
  <si>
    <t>0497</t>
  </si>
  <si>
    <t>0592</t>
  </si>
  <si>
    <t>0679</t>
  </si>
  <si>
    <t>0884</t>
  </si>
  <si>
    <t>0421</t>
  </si>
  <si>
    <t>0911</t>
  </si>
  <si>
    <t>0499</t>
  </si>
  <si>
    <t>0475</t>
  </si>
  <si>
    <t>0537</t>
  </si>
  <si>
    <t>0527</t>
  </si>
  <si>
    <t>0391</t>
  </si>
  <si>
    <t>0661</t>
  </si>
  <si>
    <t>0583</t>
  </si>
  <si>
    <t>0578</t>
  </si>
  <si>
    <t>0747</t>
  </si>
  <si>
    <t>0782</t>
  </si>
  <si>
    <t>0775</t>
  </si>
  <si>
    <t>0615</t>
  </si>
  <si>
    <t>0748</t>
  </si>
  <si>
    <t>0304</t>
  </si>
  <si>
    <t>0825</t>
  </si>
  <si>
    <t>0405</t>
  </si>
  <si>
    <t>0887</t>
  </si>
  <si>
    <t>0680</t>
  </si>
  <si>
    <t>5731</t>
  </si>
  <si>
    <t>0303</t>
  </si>
  <si>
    <t>0675</t>
  </si>
  <si>
    <t>0503</t>
  </si>
  <si>
    <t>0521</t>
  </si>
  <si>
    <t>0429</t>
  </si>
  <si>
    <t>0771</t>
  </si>
  <si>
    <t>0853</t>
  </si>
  <si>
    <t>0645</t>
  </si>
  <si>
    <t>0781</t>
  </si>
  <si>
    <t>0831</t>
  </si>
  <si>
    <t>0376</t>
  </si>
  <si>
    <t>0392</t>
  </si>
  <si>
    <t>0479</t>
  </si>
  <si>
    <t>0903</t>
  </si>
  <si>
    <t>0641</t>
  </si>
  <si>
    <t>0620</t>
  </si>
  <si>
    <t>0600</t>
  </si>
  <si>
    <t>0545</t>
  </si>
  <si>
    <t>0389</t>
  </si>
  <si>
    <t>0829</t>
  </si>
  <si>
    <t>0437</t>
  </si>
  <si>
    <t>0855</t>
  </si>
  <si>
    <t>0473</t>
  </si>
  <si>
    <t>0948</t>
  </si>
  <si>
    <t>0677</t>
  </si>
  <si>
    <t>0767</t>
  </si>
  <si>
    <t>0821</t>
  </si>
  <si>
    <t>5102*</t>
  </si>
  <si>
    <t>Specialist surgeon assistant</t>
  </si>
  <si>
    <t>Assistant</t>
  </si>
  <si>
    <t>Emergency Procedures</t>
  </si>
  <si>
    <t>Physical treatment</t>
  </si>
  <si>
    <t>Stitching of soft-tissue injuries: Deep laceration involving extensive muscle damage</t>
  </si>
  <si>
    <t>Major debridement of wound, sloughectomy or secondary suture</t>
  </si>
  <si>
    <t>Dupuytren's contracture: Fasciectomy</t>
  </si>
  <si>
    <t>Fracture (reduction under general anaesthetic): Humerus</t>
  </si>
  <si>
    <t>Fractures requiring open reduction, internal fixation, external skeletal fixation and/or bone grafting</t>
  </si>
  <si>
    <t>Fracture (reduction under general anaesthetic): Radius and/or Ulna</t>
  </si>
  <si>
    <t xml:space="preserve">Fracture (reduction under general anaesthetic): Open reduction of both radius and ulna </t>
  </si>
  <si>
    <t>Fracture (reduction under general anaesthetic): Open treatment of metacarpal: Simple</t>
  </si>
  <si>
    <t>Fracture (reduction under general anaesthetic): Femur: Neck or Shaft</t>
  </si>
  <si>
    <t>Fracture (reduction under general anaesthetic): Tibia with or without fibula</t>
  </si>
  <si>
    <t>Fracture (reduction under general anaesthetic): Fracture-dislocation of ankle</t>
  </si>
  <si>
    <t>Percutaneous insertion plus subsequent removal of Kirschner wires or Steinmann pins (no after-care)</t>
  </si>
  <si>
    <t>Bonegrafting or internal fixation for malunion or non-union: Femur, Tibia, Humerus, Radius and Ulna</t>
  </si>
  <si>
    <t>Bonegrafting or internal fixation for malunion or non-union: Other bones</t>
  </si>
  <si>
    <t>Resection of bone or tumour with or without grafting (benign)</t>
  </si>
  <si>
    <t>Grafts to cysts: Large bones</t>
  </si>
  <si>
    <t>Grafts to cysts: Cartilage graft</t>
  </si>
  <si>
    <t xml:space="preserve">Removal of autogenous bone for grafting </t>
  </si>
  <si>
    <t>Osteotomy: Femoral: Proximal (modifier 0051 is applicable)</t>
  </si>
  <si>
    <t>Osteotomy: Knee region</t>
  </si>
  <si>
    <t>Exostosis: Excision: Less accessible sites</t>
  </si>
  <si>
    <t>Biopsy: Open (modifier 0005 is not applicable): Less accessible site</t>
  </si>
  <si>
    <t>Operations for dislocations: Recurrent dislocation of shoulder</t>
  </si>
  <si>
    <t>Capsulotomy or arthrotomy or biopsy or drainage of joint: Large joint (including three weeks after-care)</t>
  </si>
  <si>
    <t>Synovectomy: Large joint</t>
  </si>
  <si>
    <t>Tendon synovectomy</t>
  </si>
  <si>
    <t>Arthrodesis: Digital joint</t>
  </si>
  <si>
    <t>Arthroplasty: Debridement large joints</t>
  </si>
  <si>
    <t>Arthroplasty: Excision medial or lateral end of clavicle</t>
  </si>
  <si>
    <t>Shoulder: Acromioplasty</t>
  </si>
  <si>
    <t>Shoulder: Total replacement</t>
  </si>
  <si>
    <t>Hip: Total replacement</t>
  </si>
  <si>
    <t>Hip: Prosthetic replacement of femoral head</t>
  </si>
  <si>
    <t>Knee: Partial replacement</t>
  </si>
  <si>
    <t>Knee: Total replacement</t>
  </si>
  <si>
    <t xml:space="preserve">Aspiration of joint or intra-articular injection (not including after-care) </t>
  </si>
  <si>
    <t>Arthroscopy (excluding after-care) (modifiers 0005 and 0013 are not applicable)</t>
  </si>
  <si>
    <t>Meniscectomy or operation for other internal derangement of knee</t>
  </si>
  <si>
    <t>Joint ligament reconstruction or suture: Ankle: Collateral</t>
  </si>
  <si>
    <t>Joint ligament reconstruction or suture: Knee: Collateral</t>
  </si>
  <si>
    <t>Joint ligament reconstruction or suture: Ligament augmentation procedure of knee</t>
  </si>
  <si>
    <t>Joint ligament reconstruction or suture: Digital joint ligament</t>
  </si>
  <si>
    <t>Muscle and tendon repair: Rotator cuff</t>
  </si>
  <si>
    <t>Muscle and tendon repair: Debridement Rotator cuff</t>
  </si>
  <si>
    <t>Hand: Flexor tendon suture: Primary (per tendon)</t>
  </si>
  <si>
    <t>Extensor tendon suture: Primary (per tendon)</t>
  </si>
  <si>
    <t>Tendon freeing operation, except where specified elsewhere</t>
  </si>
  <si>
    <t>Carpal tunnel syndrome</t>
  </si>
  <si>
    <t>Tennis elbow</t>
  </si>
  <si>
    <t>Hip: Open muscle release</t>
  </si>
  <si>
    <t>Knee: Quadriceps plasty</t>
  </si>
  <si>
    <t>Knee: Open tenotomy</t>
  </si>
  <si>
    <t>Excision: Small bursa or ganglion</t>
  </si>
  <si>
    <t>Excision: Compound palmar ganglion or synovectomy</t>
  </si>
  <si>
    <t>Removal of internal fixatives: Less accessible</t>
  </si>
  <si>
    <t>Limb cast (excluding after-care) (modifier 0005 is not applicable)</t>
  </si>
  <si>
    <t>Hammer toe: One toe</t>
  </si>
  <si>
    <t>Metatarsal osteotomy or Lapidus or similar or Chevron - stand alone procedure</t>
  </si>
  <si>
    <t>Anterior spinal osteotomy with disc removal: One vertebral segment</t>
  </si>
  <si>
    <t>Posterior osteotomy of spine: One vertebral segment</t>
  </si>
  <si>
    <t>Posterior interbody lumbar fusion: One level</t>
  </si>
  <si>
    <t>Posterior segmental instrumentation: 2 to 6 vertebrae</t>
  </si>
  <si>
    <t>Anterior instrumentation: 2 to 3 vertebrae</t>
  </si>
  <si>
    <t>Procedures for pain relief: Peripheral nerve block</t>
  </si>
  <si>
    <t>Neurolysis: Major</t>
  </si>
  <si>
    <t>Rhizotomy: Extradural, but intraspinal</t>
  </si>
  <si>
    <t>Lumbar osteophyte removal</t>
  </si>
  <si>
    <t>Ultrasound of joints (e.g. shoulder, hip, knee), per joint</t>
  </si>
  <si>
    <t>Distal soft tissue procedure for Hallux Valgus</t>
  </si>
  <si>
    <t>Aitkin procedure or similar</t>
  </si>
  <si>
    <t>Tendon transfer foot</t>
  </si>
  <si>
    <t>Laminectomy, facetectomy, decompression for lateral recess stenosis plus spinal stenosis: One level</t>
  </si>
  <si>
    <t>Anterior disc removal and spinal decompression cervical: One level</t>
  </si>
  <si>
    <t>Anterior interbody fusion: Each additional level</t>
  </si>
  <si>
    <t>Laminectomy with decompression of nerve roots and disc removal: One level</t>
  </si>
  <si>
    <t xml:space="preserve">Fractures involving large joints (includes the item for the relative bone) </t>
  </si>
  <si>
    <t>Disclaimer:</t>
  </si>
  <si>
    <t>GEMS RCF</t>
  </si>
  <si>
    <t>See the Notes below for All Tariffs</t>
  </si>
  <si>
    <t>HealthMan RCF</t>
  </si>
  <si>
    <t>DH
RCF</t>
  </si>
  <si>
    <t>DH
Prem B</t>
  </si>
  <si>
    <t>DH 
Classic Rate</t>
  </si>
  <si>
    <t>DH 
Exec Rate</t>
  </si>
  <si>
    <t>Note:</t>
  </si>
  <si>
    <t>FedHealth 
RCF</t>
  </si>
  <si>
    <t>`</t>
  </si>
  <si>
    <t xml:space="preserve">The above schedule is based on information avaiable to HealthMan and HealthMan will NOT be held responsible for any losses incurred by practitioners resulting from the use of this schedule. </t>
  </si>
  <si>
    <t>FedHealth DPA</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</si>
  <si>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</si>
  <si>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</si>
  <si>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</si>
  <si>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</si>
  <si>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</si>
  <si>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</si>
  <si>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</si>
  <si>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</si>
  <si>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</si>
  <si>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</si>
  <si>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Payment Arrangments</t>
  </si>
  <si>
    <t>8. All Tariffs are inlcusive of VAT</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</si>
  <si>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</si>
  <si>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</si>
  <si>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</si>
  <si>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t>7. The Healthman tariff for codes that relate to equipment have been retained at GEMS rate*</t>
  </si>
  <si>
    <t>HEALTHMAN ORTHOPAEDICS COSTING GUIDE 2016</t>
  </si>
  <si>
    <t xml:space="preserve"> HealthMan Private Tariff 
(VAT Incl)</t>
  </si>
  <si>
    <t>BankMed 
(VAT Incl)</t>
  </si>
  <si>
    <t>BankMed
RCF</t>
  </si>
  <si>
    <t xml:space="preserve">            Discovery Tariffs     (VAT Incl)</t>
  </si>
  <si>
    <t>FedHealth  (VAT Incl)</t>
  </si>
  <si>
    <t xml:space="preserve">                       GEMS Tariffs               (VAT Incl)</t>
  </si>
  <si>
    <t xml:space="preserve">
Profmed
(Incl VAT)</t>
  </si>
  <si>
    <t>BankMed
Entry Plan Network</t>
  </si>
  <si>
    <t>BankMed
Traditional &amp; Comprehensive 
Network 
(IH)</t>
  </si>
  <si>
    <t>BankMed
Traditional &amp; Comprehensive 
Network 
(OH)</t>
  </si>
  <si>
    <t>BankMed
Plus
Network 
(IH)</t>
  </si>
  <si>
    <t>BankMed
Plus
Network 
(OH)</t>
  </si>
  <si>
    <t>DH 
Prem A 
(IH)</t>
  </si>
  <si>
    <t>DH 
Prem A 
(OH)</t>
  </si>
  <si>
    <t>4. Increases from 2015 are as follow:</t>
  </si>
  <si>
    <t xml:space="preserve">   a. HealthMan = 2015 Tariff + 7.2%</t>
  </si>
  <si>
    <t xml:space="preserve">   b. Bankmed = New to Schedule</t>
  </si>
  <si>
    <t xml:space="preserve">   c. Discovery Health = 2015 Tariff +5%</t>
  </si>
  <si>
    <t xml:space="preserve">   d. Fedhealth = 2015 Tariff +5.5%</t>
  </si>
  <si>
    <t xml:space="preserve">   e. GEMS = 2015 Tariff +5% </t>
  </si>
  <si>
    <t xml:space="preserve">   f. Profmed = 2015 Tariff +6%</t>
  </si>
  <si>
    <t xml:space="preserve">6. Payment Arrangement Rates have NOT been split between In-Hospital &amp; Out-Hospital.  Use as appropriate.  </t>
  </si>
  <si>
    <t>9. Please note that GEMS published no Consultation Codes at Scheme Rate and that the GEMS Non-Contracted rates were used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</si>
</sst>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000_ ;_ * \-#,##0.000_ ;_ * &quot;-&quot;??_ ;_ @_ "/>
  </numFmts>
  <fonts count="21"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sz val="10"/>
      <name val="Calibri"/>
      <family val="2"/>
      <scheme val="minor"/>
    </font>
    <font>
      <b/>
      <u/>
      <sz val="12"/>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color indexed="8"/>
      <name val="Calibri"/>
      <family val="2"/>
      <scheme val="minor"/>
    </font>
    <font>
      <b/>
      <u/>
      <sz val="10"/>
      <color indexed="8"/>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
      <b/>
      <i/>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66">
    <xf numFmtId="0" fontId="0" fillId="0" borderId="0" xfId="0"/>
    <xf numFmtId="0" fontId="18" fillId="2" borderId="2" xfId="0" applyFont="1" applyFill="1" applyBorder="1" applyProtection="1">
      <protection hidden="1"/>
    </xf>
    <xf numFmtId="0" fontId="2" fillId="3" borderId="10" xfId="0" applyFont="1" applyFill="1" applyBorder="1" applyAlignment="1" applyProtection="1">
      <protection hidden="1"/>
    </xf>
    <xf numFmtId="0" fontId="2" fillId="3" borderId="11" xfId="0" applyFont="1" applyFill="1" applyBorder="1" applyAlignment="1" applyProtection="1">
      <protection hidden="1"/>
    </xf>
    <xf numFmtId="0" fontId="2" fillId="3" borderId="12" xfId="0" applyFont="1" applyFill="1" applyBorder="1" applyAlignment="1" applyProtection="1">
      <protection hidden="1"/>
    </xf>
    <xf numFmtId="0" fontId="3" fillId="2" borderId="0" xfId="0" applyFont="1" applyFill="1" applyBorder="1" applyProtection="1">
      <protection hidden="1"/>
    </xf>
    <xf numFmtId="49" fontId="3" fillId="2" borderId="2" xfId="0" applyNumberFormat="1" applyFont="1" applyFill="1" applyBorder="1" applyProtection="1">
      <protection hidden="1"/>
    </xf>
    <xf numFmtId="0" fontId="4" fillId="2" borderId="0" xfId="0" applyFont="1" applyFill="1" applyBorder="1" applyAlignment="1" applyProtection="1">
      <alignment wrapText="1"/>
      <protection hidden="1"/>
    </xf>
    <xf numFmtId="164" fontId="4" fillId="2" borderId="0" xfId="1"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5" fillId="2" borderId="0" xfId="1" applyFont="1" applyFill="1" applyBorder="1" applyProtection="1">
      <protection hidden="1"/>
    </xf>
    <xf numFmtId="164" fontId="3" fillId="2" borderId="0" xfId="1" applyNumberFormat="1" applyFont="1" applyFill="1" applyBorder="1" applyProtection="1">
      <protection hidden="1"/>
    </xf>
    <xf numFmtId="49" fontId="5" fillId="4" borderId="1" xfId="0" applyNumberFormat="1" applyFont="1" applyFill="1" applyBorder="1" applyAlignment="1" applyProtection="1">
      <alignment horizontal="center"/>
      <protection hidden="1"/>
    </xf>
    <xf numFmtId="0" fontId="5" fillId="2" borderId="12" xfId="0" applyFont="1" applyFill="1" applyBorder="1" applyAlignment="1" applyProtection="1">
      <alignment horizontal="center" wrapText="1"/>
      <protection hidden="1"/>
    </xf>
    <xf numFmtId="164" fontId="5" fillId="4" borderId="1" xfId="1" applyFont="1" applyFill="1" applyBorder="1" applyAlignment="1" applyProtection="1">
      <alignment horizontal="center" wrapText="1"/>
      <protection hidden="1"/>
    </xf>
    <xf numFmtId="165" fontId="5" fillId="4" borderId="1" xfId="1" applyNumberFormat="1" applyFont="1" applyFill="1" applyBorder="1" applyAlignment="1" applyProtection="1">
      <alignment horizontal="center" wrapText="1"/>
      <protection hidden="1"/>
    </xf>
    <xf numFmtId="49" fontId="5" fillId="2" borderId="2" xfId="0" applyNumberFormat="1" applyFont="1" applyFill="1" applyBorder="1" applyAlignment="1" applyProtection="1">
      <alignment horizontal="center"/>
      <protection hidden="1"/>
    </xf>
    <xf numFmtId="0" fontId="5" fillId="2" borderId="0" xfId="0" applyFont="1" applyFill="1" applyBorder="1" applyAlignment="1" applyProtection="1">
      <alignment horizontal="center" wrapText="1"/>
      <protection hidden="1"/>
    </xf>
    <xf numFmtId="164" fontId="5" fillId="5" borderId="1" xfId="1" applyFont="1" applyFill="1" applyBorder="1" applyAlignment="1" applyProtection="1">
      <alignment horizontal="center" wrapText="1"/>
      <protection hidden="1"/>
    </xf>
    <xf numFmtId="165" fontId="5" fillId="5" borderId="1" xfId="1" applyNumberFormat="1" applyFont="1" applyFill="1" applyBorder="1" applyAlignment="1" applyProtection="1">
      <alignment wrapText="1"/>
      <protection hidden="1"/>
    </xf>
    <xf numFmtId="165" fontId="5" fillId="5" borderId="1" xfId="1" applyNumberFormat="1" applyFont="1" applyFill="1" applyBorder="1" applyAlignment="1" applyProtection="1">
      <alignment horizontal="center" wrapText="1"/>
      <protection hidden="1"/>
    </xf>
    <xf numFmtId="9" fontId="5" fillId="5" borderId="1" xfId="0" applyNumberFormat="1" applyFont="1" applyFill="1" applyBorder="1" applyAlignment="1" applyProtection="1">
      <alignment horizontal="center" wrapText="1"/>
      <protection hidden="1"/>
    </xf>
    <xf numFmtId="9" fontId="5" fillId="5" borderId="1" xfId="2"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49" fontId="5" fillId="3" borderId="10" xfId="0" applyNumberFormat="1" applyFont="1" applyFill="1" applyBorder="1" applyAlignment="1" applyProtection="1">
      <alignment horizontal="center"/>
      <protection hidden="1"/>
    </xf>
    <xf numFmtId="0" fontId="8" fillId="3" borderId="11" xfId="0" applyFont="1" applyFill="1" applyBorder="1" applyAlignment="1" applyProtection="1">
      <alignment horizontal="left" wrapText="1"/>
      <protection hidden="1"/>
    </xf>
    <xf numFmtId="0" fontId="3" fillId="3" borderId="11" xfId="1" applyNumberFormat="1" applyFont="1" applyFill="1" applyBorder="1" applyProtection="1">
      <protection hidden="1"/>
    </xf>
    <xf numFmtId="164" fontId="3" fillId="3" borderId="11" xfId="1" applyFont="1" applyFill="1" applyBorder="1" applyProtection="1">
      <protection hidden="1"/>
    </xf>
    <xf numFmtId="165" fontId="3" fillId="3" borderId="11" xfId="1" applyNumberFormat="1" applyFont="1" applyFill="1" applyBorder="1" applyProtection="1">
      <protection hidden="1"/>
    </xf>
    <xf numFmtId="164" fontId="5" fillId="3" borderId="11" xfId="1" applyFont="1" applyFill="1" applyBorder="1" applyProtection="1">
      <protection hidden="1"/>
    </xf>
    <xf numFmtId="9" fontId="5" fillId="3" borderId="11" xfId="0" applyNumberFormat="1" applyFont="1" applyFill="1" applyBorder="1" applyProtection="1">
      <protection hidden="1"/>
    </xf>
    <xf numFmtId="0" fontId="5" fillId="3" borderId="11" xfId="0" applyFont="1" applyFill="1" applyBorder="1" applyProtection="1">
      <protection hidden="1"/>
    </xf>
    <xf numFmtId="164" fontId="3" fillId="3" borderId="12" xfId="1" applyFont="1" applyFill="1" applyBorder="1" applyProtection="1">
      <protection hidden="1"/>
    </xf>
    <xf numFmtId="49" fontId="5" fillId="2" borderId="13" xfId="0" applyNumberFormat="1" applyFont="1" applyFill="1" applyBorder="1" applyAlignment="1" applyProtection="1">
      <alignment horizontal="center"/>
      <protection hidden="1"/>
    </xf>
    <xf numFmtId="0" fontId="8" fillId="2" borderId="16" xfId="0" applyFont="1" applyFill="1" applyBorder="1" applyAlignment="1" applyProtection="1">
      <alignment horizontal="left" wrapText="1"/>
      <protection hidden="1"/>
    </xf>
    <xf numFmtId="0" fontId="3" fillId="2" borderId="19" xfId="0" applyFont="1" applyFill="1" applyBorder="1" applyProtection="1">
      <protection hidden="1"/>
    </xf>
    <xf numFmtId="164" fontId="3" fillId="2" borderId="19" xfId="1" applyFont="1" applyFill="1" applyBorder="1" applyProtection="1">
      <protection hidden="1"/>
    </xf>
    <xf numFmtId="165" fontId="3" fillId="2" borderId="19" xfId="1" applyNumberFormat="1" applyFont="1" applyFill="1" applyBorder="1" applyProtection="1">
      <protection hidden="1"/>
    </xf>
    <xf numFmtId="164" fontId="5" fillId="2" borderId="19" xfId="1" applyFont="1" applyFill="1" applyBorder="1" applyProtection="1">
      <protection hidden="1"/>
    </xf>
    <xf numFmtId="164" fontId="3" fillId="2" borderId="19" xfId="1" applyNumberFormat="1" applyFont="1" applyFill="1" applyBorder="1" applyProtection="1">
      <protection hidden="1"/>
    </xf>
    <xf numFmtId="49" fontId="9" fillId="2" borderId="14" xfId="0" applyNumberFormat="1" applyFont="1" applyFill="1" applyBorder="1" applyAlignment="1" applyProtection="1">
      <alignment horizontal="center"/>
      <protection hidden="1"/>
    </xf>
    <xf numFmtId="0" fontId="10" fillId="2" borderId="17" xfId="0" applyFont="1" applyFill="1" applyBorder="1" applyAlignment="1" applyProtection="1">
      <alignment horizontal="left" wrapText="1"/>
      <protection hidden="1"/>
    </xf>
    <xf numFmtId="0" fontId="11" fillId="2" borderId="20" xfId="0" applyFont="1" applyFill="1" applyBorder="1" applyProtection="1">
      <protection hidden="1"/>
    </xf>
    <xf numFmtId="164" fontId="11" fillId="2" borderId="20" xfId="1" applyFont="1" applyFill="1" applyBorder="1" applyProtection="1">
      <protection hidden="1"/>
    </xf>
    <xf numFmtId="165" fontId="5" fillId="2" borderId="20" xfId="1" applyNumberFormat="1" applyFont="1" applyFill="1" applyBorder="1" applyAlignment="1" applyProtection="1">
      <alignment wrapText="1"/>
      <protection hidden="1"/>
    </xf>
    <xf numFmtId="164" fontId="5" fillId="2" borderId="20" xfId="1" applyFont="1" applyFill="1" applyBorder="1" applyProtection="1">
      <protection hidden="1"/>
    </xf>
    <xf numFmtId="164" fontId="5" fillId="2" borderId="20" xfId="1" applyNumberFormat="1" applyFont="1" applyFill="1" applyBorder="1" applyProtection="1">
      <protection hidden="1"/>
    </xf>
    <xf numFmtId="165" fontId="5" fillId="2" borderId="20" xfId="1" applyNumberFormat="1" applyFont="1" applyFill="1" applyBorder="1" applyProtection="1">
      <protection hidden="1"/>
    </xf>
    <xf numFmtId="164" fontId="5" fillId="2" borderId="20" xfId="1" applyFont="1" applyFill="1" applyBorder="1" applyAlignment="1" applyProtection="1">
      <alignment wrapText="1"/>
      <protection hidden="1"/>
    </xf>
    <xf numFmtId="164" fontId="9" fillId="2" borderId="20" xfId="1" applyFont="1" applyFill="1" applyBorder="1" applyProtection="1">
      <protection hidden="1"/>
    </xf>
    <xf numFmtId="49" fontId="5" fillId="2" borderId="14" xfId="0" applyNumberFormat="1" applyFont="1" applyFill="1" applyBorder="1" applyProtection="1">
      <protection hidden="1"/>
    </xf>
    <xf numFmtId="0" fontId="5" fillId="2" borderId="17" xfId="0" applyFont="1" applyFill="1" applyBorder="1" applyAlignment="1" applyProtection="1">
      <alignment wrapText="1"/>
      <protection hidden="1"/>
    </xf>
    <xf numFmtId="0" fontId="5" fillId="2" borderId="20" xfId="1" applyNumberFormat="1" applyFont="1" applyFill="1" applyBorder="1" applyProtection="1">
      <protection hidden="1"/>
    </xf>
    <xf numFmtId="49" fontId="5" fillId="2" borderId="14" xfId="0" applyNumberFormat="1" applyFont="1" applyFill="1" applyBorder="1" applyAlignment="1" applyProtection="1">
      <alignment horizontal="left"/>
      <protection hidden="1"/>
    </xf>
    <xf numFmtId="49" fontId="5" fillId="2" borderId="15" xfId="0" applyNumberFormat="1" applyFont="1" applyFill="1" applyBorder="1" applyProtection="1">
      <protection hidden="1"/>
    </xf>
    <xf numFmtId="0" fontId="12" fillId="2" borderId="18" xfId="0" applyFont="1" applyFill="1" applyBorder="1" applyAlignment="1" applyProtection="1">
      <alignment wrapText="1"/>
      <protection hidden="1"/>
    </xf>
    <xf numFmtId="164" fontId="5" fillId="2" borderId="21" xfId="1" applyFont="1" applyFill="1" applyBorder="1" applyProtection="1">
      <protection hidden="1"/>
    </xf>
    <xf numFmtId="165" fontId="5" fillId="2" borderId="21" xfId="1" applyNumberFormat="1" applyFont="1" applyFill="1" applyBorder="1" applyProtection="1">
      <protection hidden="1"/>
    </xf>
    <xf numFmtId="165" fontId="3" fillId="2" borderId="21" xfId="1" applyNumberFormat="1" applyFont="1" applyFill="1" applyBorder="1" applyProtection="1">
      <protection hidden="1"/>
    </xf>
    <xf numFmtId="49" fontId="5" fillId="2" borderId="13" xfId="0" applyNumberFormat="1" applyFont="1" applyFill="1" applyBorder="1" applyProtection="1">
      <protection hidden="1"/>
    </xf>
    <xf numFmtId="0" fontId="13" fillId="2" borderId="16" xfId="0" applyFont="1" applyFill="1" applyBorder="1" applyAlignment="1" applyProtection="1">
      <alignment wrapText="1"/>
      <protection hidden="1"/>
    </xf>
    <xf numFmtId="0" fontId="12" fillId="2" borderId="19" xfId="0" applyFont="1" applyFill="1" applyBorder="1" applyProtection="1">
      <protection hidden="1"/>
    </xf>
    <xf numFmtId="165" fontId="5" fillId="2" borderId="19" xfId="1" applyNumberFormat="1" applyFont="1" applyFill="1" applyBorder="1" applyProtection="1">
      <protection hidden="1"/>
    </xf>
    <xf numFmtId="164" fontId="5" fillId="2" borderId="19" xfId="1" applyNumberFormat="1" applyFont="1" applyFill="1" applyBorder="1" applyProtection="1">
      <protection hidden="1"/>
    </xf>
    <xf numFmtId="0" fontId="5" fillId="2" borderId="17" xfId="0" applyFont="1" applyFill="1" applyBorder="1" applyAlignment="1" applyProtection="1">
      <alignment horizontal="left" wrapText="1"/>
      <protection hidden="1"/>
    </xf>
    <xf numFmtId="0" fontId="5" fillId="2" borderId="0" xfId="0" applyFont="1" applyFill="1" applyBorder="1" applyProtection="1">
      <protection hidden="1"/>
    </xf>
    <xf numFmtId="0" fontId="5" fillId="2" borderId="17" xfId="0" applyFont="1" applyFill="1" applyBorder="1" applyAlignment="1" applyProtection="1">
      <alignment vertical="top" wrapText="1"/>
      <protection hidden="1"/>
    </xf>
    <xf numFmtId="49" fontId="14" fillId="2" borderId="14" xfId="0" applyNumberFormat="1" applyFont="1" applyFill="1" applyBorder="1" applyProtection="1">
      <protection hidden="1"/>
    </xf>
    <xf numFmtId="164" fontId="14" fillId="2" borderId="20" xfId="1" applyFont="1" applyFill="1" applyBorder="1" applyProtection="1">
      <protection hidden="1"/>
    </xf>
    <xf numFmtId="165" fontId="14" fillId="2" borderId="20" xfId="1" applyNumberFormat="1" applyFont="1" applyFill="1" applyBorder="1" applyProtection="1">
      <protection hidden="1"/>
    </xf>
    <xf numFmtId="49" fontId="3" fillId="2" borderId="15" xfId="0" applyNumberFormat="1" applyFont="1" applyFill="1" applyBorder="1" applyProtection="1">
      <protection hidden="1"/>
    </xf>
    <xf numFmtId="0" fontId="3" fillId="2" borderId="18" xfId="0" applyFont="1" applyFill="1" applyBorder="1" applyAlignment="1" applyProtection="1">
      <alignment wrapText="1"/>
      <protection hidden="1"/>
    </xf>
    <xf numFmtId="0" fontId="3" fillId="2" borderId="21" xfId="0" applyNumberFormat="1" applyFont="1" applyFill="1" applyBorder="1" applyProtection="1">
      <protection hidden="1"/>
    </xf>
    <xf numFmtId="164" fontId="3" fillId="2" borderId="21" xfId="1" applyFont="1" applyFill="1" applyBorder="1" applyProtection="1">
      <protection hidden="1"/>
    </xf>
    <xf numFmtId="164" fontId="3" fillId="2" borderId="21" xfId="1" applyNumberFormat="1" applyFont="1" applyFill="1" applyBorder="1" applyProtection="1">
      <protection hidden="1"/>
    </xf>
    <xf numFmtId="0" fontId="15" fillId="2" borderId="6" xfId="0" applyFont="1" applyFill="1" applyBorder="1" applyProtection="1">
      <protection hidden="1"/>
    </xf>
    <xf numFmtId="0" fontId="3" fillId="2" borderId="4" xfId="0" applyFont="1" applyFill="1" applyBorder="1" applyAlignment="1" applyProtection="1">
      <alignment wrapText="1"/>
      <protection hidden="1"/>
    </xf>
    <xf numFmtId="0" fontId="3" fillId="2" borderId="4" xfId="1" applyNumberFormat="1" applyFont="1" applyFill="1" applyBorder="1" applyAlignment="1" applyProtection="1">
      <alignment wrapText="1"/>
      <protection hidden="1"/>
    </xf>
    <xf numFmtId="164" fontId="3" fillId="2" borderId="4" xfId="1" applyFont="1" applyFill="1" applyBorder="1" applyAlignment="1" applyProtection="1">
      <alignment wrapText="1"/>
      <protection hidden="1"/>
    </xf>
    <xf numFmtId="165" fontId="3" fillId="2" borderId="4" xfId="1" applyNumberFormat="1" applyFont="1" applyFill="1" applyBorder="1" applyAlignment="1" applyProtection="1">
      <alignment wrapText="1"/>
      <protection hidden="1"/>
    </xf>
    <xf numFmtId="164" fontId="3" fillId="2" borderId="4" xfId="1" applyNumberFormat="1" applyFont="1" applyFill="1" applyBorder="1" applyAlignment="1" applyProtection="1">
      <alignment wrapText="1"/>
      <protection hidden="1"/>
    </xf>
    <xf numFmtId="165" fontId="3" fillId="2" borderId="7" xfId="1" applyNumberFormat="1" applyFont="1" applyFill="1" applyBorder="1" applyAlignment="1" applyProtection="1">
      <alignment wrapText="1"/>
      <protection hidden="1"/>
    </xf>
    <xf numFmtId="0" fontId="3" fillId="2" borderId="2"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5" xfId="1" applyNumberFormat="1" applyFont="1" applyFill="1" applyBorder="1" applyAlignment="1" applyProtection="1">
      <alignment wrapText="1"/>
      <protection hidden="1"/>
    </xf>
    <xf numFmtId="0" fontId="19" fillId="2" borderId="0" xfId="0" applyFont="1" applyFill="1" applyBorder="1" applyAlignment="1" applyProtection="1">
      <alignment wrapText="1"/>
      <protection hidden="1"/>
    </xf>
    <xf numFmtId="0" fontId="17" fillId="2" borderId="0" xfId="0" applyFont="1" applyFill="1" applyBorder="1" applyProtection="1">
      <protection hidden="1"/>
    </xf>
    <xf numFmtId="0" fontId="16" fillId="2" borderId="2" xfId="0" applyFont="1" applyFill="1" applyBorder="1" applyProtection="1">
      <protection hidden="1"/>
    </xf>
    <xf numFmtId="0" fontId="17" fillId="2" borderId="0" xfId="0" applyFont="1" applyFill="1" applyBorder="1" applyAlignment="1" applyProtection="1">
      <alignment wrapText="1"/>
      <protection hidden="1"/>
    </xf>
    <xf numFmtId="164" fontId="17" fillId="2" borderId="0" xfId="1" applyFont="1" applyFill="1" applyBorder="1" applyAlignment="1" applyProtection="1">
      <alignment wrapText="1"/>
      <protection hidden="1"/>
    </xf>
    <xf numFmtId="165" fontId="17" fillId="2" borderId="0" xfId="1" applyNumberFormat="1" applyFont="1" applyFill="1" applyBorder="1" applyAlignment="1" applyProtection="1">
      <alignment wrapText="1"/>
      <protection hidden="1"/>
    </xf>
    <xf numFmtId="164" fontId="17" fillId="2" borderId="0" xfId="1" applyNumberFormat="1" applyFont="1" applyFill="1" applyBorder="1" applyAlignment="1" applyProtection="1">
      <alignment wrapText="1"/>
      <protection hidden="1"/>
    </xf>
    <xf numFmtId="165" fontId="17" fillId="2" borderId="5" xfId="1" applyNumberFormat="1" applyFont="1" applyFill="1" applyBorder="1" applyAlignment="1" applyProtection="1">
      <alignment wrapText="1"/>
      <protection hidden="1"/>
    </xf>
    <xf numFmtId="0" fontId="16" fillId="2" borderId="8" xfId="0" applyFont="1" applyFill="1" applyBorder="1" applyProtection="1">
      <protection hidden="1"/>
    </xf>
    <xf numFmtId="0" fontId="17" fillId="2" borderId="3" xfId="0" applyFont="1" applyFill="1" applyBorder="1" applyAlignment="1" applyProtection="1">
      <alignment wrapText="1"/>
      <protection hidden="1"/>
    </xf>
    <xf numFmtId="164" fontId="17" fillId="2" borderId="3" xfId="1" applyFont="1" applyFill="1" applyBorder="1" applyAlignment="1" applyProtection="1">
      <alignment wrapText="1"/>
      <protection hidden="1"/>
    </xf>
    <xf numFmtId="165" fontId="17" fillId="2" borderId="3" xfId="1" applyNumberFormat="1" applyFont="1" applyFill="1" applyBorder="1" applyAlignment="1" applyProtection="1">
      <alignment wrapText="1"/>
      <protection hidden="1"/>
    </xf>
    <xf numFmtId="164" fontId="17" fillId="2" borderId="3" xfId="1" applyNumberFormat="1" applyFont="1" applyFill="1" applyBorder="1" applyAlignment="1" applyProtection="1">
      <alignment wrapText="1"/>
      <protection hidden="1"/>
    </xf>
    <xf numFmtId="165" fontId="17" fillId="2" borderId="9" xfId="1" applyNumberFormat="1" applyFont="1" applyFill="1" applyBorder="1" applyAlignment="1" applyProtection="1">
      <alignment wrapText="1"/>
      <protection hidden="1"/>
    </xf>
    <xf numFmtId="0" fontId="7" fillId="4" borderId="6" xfId="0" applyFont="1" applyFill="1" applyBorder="1" applyProtection="1">
      <protection hidden="1"/>
    </xf>
    <xf numFmtId="0" fontId="3" fillId="4" borderId="4" xfId="0" applyFont="1" applyFill="1" applyBorder="1" applyAlignment="1" applyProtection="1">
      <alignment wrapText="1"/>
      <protection hidden="1"/>
    </xf>
    <xf numFmtId="0" fontId="3" fillId="4" borderId="4" xfId="1" applyNumberFormat="1" applyFont="1" applyFill="1" applyBorder="1" applyAlignment="1" applyProtection="1">
      <alignment wrapText="1"/>
      <protection hidden="1"/>
    </xf>
    <xf numFmtId="164" fontId="3" fillId="4" borderId="4" xfId="1" applyFont="1" applyFill="1" applyBorder="1" applyAlignment="1" applyProtection="1">
      <alignment wrapText="1"/>
      <protection hidden="1"/>
    </xf>
    <xf numFmtId="165" fontId="3" fillId="4" borderId="4" xfId="1" applyNumberFormat="1" applyFont="1" applyFill="1" applyBorder="1" applyAlignment="1" applyProtection="1">
      <alignment wrapText="1"/>
      <protection hidden="1"/>
    </xf>
    <xf numFmtId="164" fontId="3" fillId="4" borderId="4" xfId="1" applyNumberFormat="1" applyFont="1" applyFill="1" applyBorder="1" applyAlignment="1" applyProtection="1">
      <alignment wrapText="1"/>
      <protection hidden="1"/>
    </xf>
    <xf numFmtId="165" fontId="3" fillId="4" borderId="7" xfId="1" applyNumberFormat="1" applyFont="1" applyFill="1" applyBorder="1" applyAlignment="1" applyProtection="1">
      <alignment wrapText="1"/>
      <protection hidden="1"/>
    </xf>
    <xf numFmtId="0" fontId="19" fillId="4" borderId="2" xfId="0" applyFont="1" applyFill="1" applyBorder="1" applyAlignment="1" applyProtection="1">
      <protection hidden="1"/>
    </xf>
    <xf numFmtId="0" fontId="19" fillId="4" borderId="0" xfId="0" applyFont="1" applyFill="1" applyBorder="1" applyAlignment="1" applyProtection="1">
      <alignment wrapText="1"/>
      <protection hidden="1"/>
    </xf>
    <xf numFmtId="164" fontId="19" fillId="4" borderId="0" xfId="0" applyNumberFormat="1" applyFont="1" applyFill="1" applyBorder="1" applyAlignment="1" applyProtection="1">
      <alignment wrapText="1"/>
      <protection hidden="1"/>
    </xf>
    <xf numFmtId="0" fontId="19" fillId="4" borderId="5" xfId="0" applyFont="1" applyFill="1" applyBorder="1" applyAlignment="1" applyProtection="1">
      <alignment wrapText="1"/>
      <protection hidden="1"/>
    </xf>
    <xf numFmtId="0" fontId="3" fillId="4" borderId="8" xfId="0" applyFont="1" applyFill="1" applyBorder="1" applyProtection="1">
      <protection hidden="1"/>
    </xf>
    <xf numFmtId="0" fontId="3" fillId="4" borderId="3" xfId="0" applyFont="1" applyFill="1" applyBorder="1" applyAlignment="1" applyProtection="1">
      <alignment wrapText="1"/>
      <protection hidden="1"/>
    </xf>
    <xf numFmtId="0" fontId="3" fillId="4" borderId="3" xfId="1" applyNumberFormat="1" applyFont="1" applyFill="1" applyBorder="1" applyAlignment="1" applyProtection="1">
      <alignment wrapText="1"/>
      <protection hidden="1"/>
    </xf>
    <xf numFmtId="164" fontId="3" fillId="4" borderId="3" xfId="1" applyFont="1" applyFill="1" applyBorder="1" applyAlignment="1" applyProtection="1">
      <alignment wrapText="1"/>
      <protection hidden="1"/>
    </xf>
    <xf numFmtId="165" fontId="3" fillId="4" borderId="3" xfId="1" applyNumberFormat="1" applyFont="1" applyFill="1" applyBorder="1" applyAlignment="1" applyProtection="1">
      <alignment wrapText="1"/>
      <protection hidden="1"/>
    </xf>
    <xf numFmtId="164" fontId="3" fillId="4" borderId="3" xfId="1" applyNumberFormat="1" applyFont="1" applyFill="1" applyBorder="1" applyAlignment="1" applyProtection="1">
      <alignment wrapText="1"/>
      <protection hidden="1"/>
    </xf>
    <xf numFmtId="165" fontId="3" fillId="4" borderId="9" xfId="1" applyNumberFormat="1" applyFont="1" applyFill="1" applyBorder="1" applyAlignment="1" applyProtection="1">
      <alignment wrapText="1"/>
      <protection hidden="1"/>
    </xf>
    <xf numFmtId="49" fontId="3" fillId="2" borderId="0" xfId="0" applyNumberFormat="1" applyFont="1" applyFill="1" applyBorder="1" applyProtection="1">
      <protection hidden="1"/>
    </xf>
    <xf numFmtId="0" fontId="3" fillId="2" borderId="0" xfId="0" applyFont="1" applyFill="1" applyBorder="1" applyAlignment="1" applyProtection="1">
      <alignment horizontal="left" wrapText="1"/>
      <protection hidden="1"/>
    </xf>
    <xf numFmtId="165" fontId="5" fillId="2" borderId="0" xfId="1" applyNumberFormat="1" applyFont="1" applyFill="1" applyBorder="1" applyProtection="1">
      <protection hidden="1"/>
    </xf>
    <xf numFmtId="0" fontId="3" fillId="2" borderId="0" xfId="0" applyNumberFormat="1" applyFont="1" applyFill="1" applyBorder="1" applyProtection="1">
      <protection hidden="1"/>
    </xf>
    <xf numFmtId="164" fontId="2" fillId="3" borderId="11" xfId="1" applyFont="1" applyFill="1" applyBorder="1" applyAlignment="1" applyProtection="1">
      <protection hidden="1"/>
    </xf>
    <xf numFmtId="164" fontId="5" fillId="5" borderId="1" xfId="1" applyFont="1" applyFill="1" applyBorder="1" applyAlignment="1" applyProtection="1">
      <alignment wrapText="1"/>
      <protection hidden="1"/>
    </xf>
    <xf numFmtId="164" fontId="19" fillId="4" borderId="0" xfId="1" applyFont="1" applyFill="1" applyBorder="1" applyAlignment="1" applyProtection="1">
      <alignment wrapText="1"/>
      <protection hidden="1"/>
    </xf>
    <xf numFmtId="165" fontId="5" fillId="4" borderId="22" xfId="1" applyNumberFormat="1" applyFont="1" applyFill="1" applyBorder="1" applyAlignment="1" applyProtection="1">
      <alignment horizontal="center" wrapText="1"/>
      <protection hidden="1"/>
    </xf>
    <xf numFmtId="0" fontId="5" fillId="4" borderId="22" xfId="0" applyFont="1" applyFill="1" applyBorder="1" applyAlignment="1" applyProtection="1">
      <alignment horizontal="center" wrapText="1"/>
      <protection hidden="1"/>
    </xf>
    <xf numFmtId="164" fontId="5" fillId="4" borderId="22" xfId="1" applyFont="1" applyFill="1" applyBorder="1" applyAlignment="1" applyProtection="1">
      <alignment horizontal="center" wrapText="1"/>
      <protection hidden="1"/>
    </xf>
    <xf numFmtId="0" fontId="20" fillId="2" borderId="2" xfId="0" applyFont="1" applyFill="1" applyBorder="1" applyProtection="1">
      <protection hidden="1"/>
    </xf>
    <xf numFmtId="165" fontId="5" fillId="6" borderId="19" xfId="1" applyNumberFormat="1" applyFont="1" applyFill="1" applyBorder="1" applyProtection="1">
      <protection hidden="1"/>
    </xf>
    <xf numFmtId="164" fontId="5" fillId="6" borderId="19" xfId="1" applyFont="1" applyFill="1" applyBorder="1" applyProtection="1">
      <protection hidden="1"/>
    </xf>
    <xf numFmtId="164" fontId="5" fillId="6" borderId="20" xfId="1" applyFont="1" applyFill="1" applyBorder="1" applyProtection="1">
      <protection hidden="1"/>
    </xf>
    <xf numFmtId="165" fontId="3" fillId="6" borderId="21" xfId="1" applyNumberFormat="1" applyFont="1" applyFill="1" applyBorder="1" applyProtection="1">
      <protection hidden="1"/>
    </xf>
    <xf numFmtId="164" fontId="5" fillId="6" borderId="21" xfId="1" applyFont="1" applyFill="1" applyBorder="1" applyProtection="1">
      <protection hidden="1"/>
    </xf>
    <xf numFmtId="165" fontId="3" fillId="6" borderId="19" xfId="1" applyNumberFormat="1" applyFont="1" applyFill="1" applyBorder="1" applyProtection="1">
      <protection hidden="1"/>
    </xf>
    <xf numFmtId="0" fontId="3" fillId="6" borderId="19" xfId="0" applyFont="1" applyFill="1" applyBorder="1" applyProtection="1">
      <protection hidden="1"/>
    </xf>
    <xf numFmtId="164" fontId="3" fillId="6" borderId="19" xfId="1" applyFont="1" applyFill="1" applyBorder="1" applyProtection="1">
      <protection hidden="1"/>
    </xf>
    <xf numFmtId="165" fontId="5" fillId="6" borderId="20" xfId="1" applyNumberFormat="1" applyFont="1" applyFill="1" applyBorder="1" applyProtection="1">
      <protection hidden="1"/>
    </xf>
    <xf numFmtId="0" fontId="3" fillId="6" borderId="20" xfId="0" applyFont="1" applyFill="1" applyBorder="1" applyProtection="1">
      <protection hidden="1"/>
    </xf>
    <xf numFmtId="165" fontId="5" fillId="6" borderId="21" xfId="1" applyNumberFormat="1" applyFont="1" applyFill="1" applyBorder="1" applyProtection="1">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16" fillId="2" borderId="0" xfId="0" applyFont="1" applyFill="1" applyBorder="1" applyAlignment="1" applyProtection="1">
      <alignment horizontal="left" wrapText="1"/>
      <protection hidden="1"/>
    </xf>
    <xf numFmtId="165" fontId="5" fillId="0" borderId="20" xfId="1" applyNumberFormat="1" applyFont="1" applyFill="1" applyBorder="1" applyAlignment="1" applyProtection="1">
      <alignment wrapText="1"/>
      <protection hidden="1"/>
    </xf>
    <xf numFmtId="165" fontId="5" fillId="0" borderId="20" xfId="1" applyNumberFormat="1" applyFont="1" applyFill="1" applyBorder="1" applyProtection="1">
      <protection hidden="1"/>
    </xf>
    <xf numFmtId="164" fontId="5" fillId="0" borderId="20" xfId="1" applyFont="1" applyFill="1" applyBorder="1" applyAlignment="1" applyProtection="1">
      <alignment wrapText="1"/>
      <protection hidden="1"/>
    </xf>
    <xf numFmtId="164" fontId="5" fillId="0" borderId="20" xfId="1" applyFont="1" applyFill="1" applyBorder="1" applyProtection="1">
      <protection hidden="1"/>
    </xf>
    <xf numFmtId="164" fontId="5" fillId="0" borderId="21" xfId="1" applyFont="1" applyFill="1" applyBorder="1" applyProtection="1">
      <protection hidden="1"/>
    </xf>
    <xf numFmtId="165" fontId="5" fillId="0" borderId="21" xfId="1" applyNumberFormat="1" applyFont="1" applyFill="1" applyBorder="1" applyProtection="1">
      <protection hidden="1"/>
    </xf>
    <xf numFmtId="165" fontId="3" fillId="0" borderId="21" xfId="1" applyNumberFormat="1" applyFont="1" applyFill="1" applyBorder="1" applyProtection="1">
      <protection hidden="1"/>
    </xf>
    <xf numFmtId="164" fontId="5" fillId="0" borderId="21" xfId="1" applyNumberFormat="1" applyFont="1" applyFill="1" applyBorder="1" applyProtection="1">
      <protection hidden="1"/>
    </xf>
    <xf numFmtId="0" fontId="6" fillId="3" borderId="10" xfId="0" applyFont="1" applyFill="1" applyBorder="1" applyAlignment="1" applyProtection="1">
      <protection hidden="1"/>
    </xf>
    <xf numFmtId="0" fontId="6" fillId="3" borderId="11" xfId="0" applyFont="1" applyFill="1" applyBorder="1" applyAlignment="1" applyProtection="1">
      <protection hidden="1"/>
    </xf>
    <xf numFmtId="0" fontId="6" fillId="3" borderId="12" xfId="0" applyFont="1" applyFill="1" applyBorder="1" applyAlignment="1" applyProtection="1">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16" fillId="2" borderId="2" xfId="0" applyFont="1" applyFill="1" applyBorder="1" applyAlignment="1" applyProtection="1">
      <alignment horizontal="left" wrapText="1"/>
      <protection hidden="1"/>
    </xf>
    <xf numFmtId="0" fontId="16" fillId="2" borderId="0" xfId="0" applyFont="1" applyFill="1" applyBorder="1" applyAlignment="1" applyProtection="1">
      <alignment horizontal="left" wrapText="1"/>
      <protection hidden="1"/>
    </xf>
    <xf numFmtId="0" fontId="5" fillId="4" borderId="1" xfId="1" applyNumberFormat="1" applyFont="1" applyFill="1" applyBorder="1" applyAlignment="1" applyProtection="1">
      <alignment horizontal="center" wrapText="1"/>
      <protection hidden="1"/>
    </xf>
    <xf numFmtId="0" fontId="5" fillId="5" borderId="1" xfId="1" applyNumberFormat="1" applyFont="1" applyFill="1" applyBorder="1" applyAlignment="1" applyProtection="1">
      <alignment horizontal="center" wrapText="1"/>
      <protection hidden="1"/>
    </xf>
    <xf numFmtId="0" fontId="7" fillId="4" borderId="1" xfId="1" applyNumberFormat="1" applyFont="1" applyFill="1" applyBorder="1" applyAlignment="1" applyProtection="1">
      <alignment horizontal="center" wrapText="1"/>
      <protection hidden="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3"/>
  <sheetViews>
    <sheetView tabSelected="1" zoomScale="80" zoomScaleNormal="80" workbookViewId="0">
      <pane xSplit="2" ySplit="7" topLeftCell="C8" activePane="bottomRight" state="frozen"/>
      <selection pane="topRight" activeCell="C1" sqref="C1"/>
      <selection pane="bottomLeft" activeCell="A7" sqref="A7"/>
      <selection pane="bottomRight" activeCell="C8" sqref="C8"/>
    </sheetView>
  </sheetViews>
  <sheetFormatPr defaultColWidth="9.140625" defaultRowHeight="12.75" x14ac:dyDescent="0.2"/>
  <cols>
    <col min="1" max="1" width="8.85546875" style="122" bestFit="1" customWidth="1"/>
    <col min="2" max="2" width="65.42578125" style="85" bestFit="1" customWidth="1"/>
    <col min="3" max="3" width="11.7109375" style="5" bestFit="1" customWidth="1"/>
    <col min="4" max="4" width="10.28515625" style="9" bestFit="1" customWidth="1"/>
    <col min="5" max="5" width="10.7109375" style="10" bestFit="1" customWidth="1"/>
    <col min="6" max="6" width="10.7109375" style="9" customWidth="1"/>
    <col min="7" max="7" width="10.7109375" style="10" customWidth="1"/>
    <col min="8" max="8" width="10" style="11" customWidth="1"/>
    <col min="9" max="9" width="7.7109375" style="10" customWidth="1"/>
    <col min="10" max="10" width="10" style="12" customWidth="1"/>
    <col min="11" max="11" width="10.28515625" style="10" customWidth="1"/>
    <col min="12" max="12" width="10" style="9" customWidth="1"/>
    <col min="13" max="13" width="7.7109375" style="10" customWidth="1"/>
    <col min="14" max="14" width="11" style="9" customWidth="1"/>
    <col min="15" max="16" width="11" style="10" customWidth="1"/>
    <col min="17" max="18" width="16" style="10" customWidth="1"/>
    <col min="19" max="20" width="11" style="10" customWidth="1"/>
    <col min="21" max="21" width="9.28515625" style="5" bestFit="1" customWidth="1"/>
    <col min="22" max="22" width="9.85546875" style="5" bestFit="1" customWidth="1"/>
    <col min="23" max="24" width="9.28515625" style="5" bestFit="1" customWidth="1"/>
    <col min="25" max="25" width="10.28515625" style="5" bestFit="1" customWidth="1"/>
    <col min="26" max="28" width="10.42578125" style="10" customWidth="1"/>
    <col min="29" max="29" width="1.140625" style="5" customWidth="1"/>
    <col min="30" max="16384" width="9.140625" style="5"/>
  </cols>
  <sheetData>
    <row r="1" spans="1:28" ht="23.25" x14ac:dyDescent="0.35">
      <c r="A1" s="2" t="s">
        <v>220</v>
      </c>
      <c r="B1" s="3"/>
      <c r="C1" s="3"/>
      <c r="D1" s="3"/>
      <c r="E1" s="3"/>
      <c r="F1" s="126"/>
      <c r="G1" s="3"/>
      <c r="H1" s="3"/>
      <c r="I1" s="3"/>
      <c r="J1" s="3"/>
      <c r="K1" s="3"/>
      <c r="L1" s="3"/>
      <c r="M1" s="3"/>
      <c r="N1" s="3"/>
      <c r="O1" s="3"/>
      <c r="P1" s="3"/>
      <c r="Q1" s="3"/>
      <c r="R1" s="3"/>
      <c r="S1" s="3"/>
      <c r="T1" s="3"/>
      <c r="U1" s="3"/>
      <c r="V1" s="3"/>
      <c r="W1" s="3"/>
      <c r="X1" s="3"/>
      <c r="Y1" s="3"/>
      <c r="Z1" s="3"/>
      <c r="AA1" s="3"/>
      <c r="AB1" s="4"/>
    </row>
    <row r="2" spans="1:28" x14ac:dyDescent="0.2">
      <c r="A2" s="6"/>
      <c r="B2" s="7"/>
      <c r="C2" s="8"/>
    </row>
    <row r="3" spans="1:28" ht="15.75" x14ac:dyDescent="0.25">
      <c r="A3" s="155" t="s">
        <v>205</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7"/>
    </row>
    <row r="4" spans="1:28" ht="15.75" x14ac:dyDescent="0.25">
      <c r="A4" s="144"/>
      <c r="B4" s="145"/>
      <c r="C4" s="145"/>
      <c r="D4" s="158" t="s">
        <v>213</v>
      </c>
      <c r="E4" s="159"/>
      <c r="F4" s="159"/>
      <c r="G4" s="159"/>
      <c r="H4" s="159"/>
      <c r="I4" s="159"/>
      <c r="J4" s="159"/>
      <c r="K4" s="159"/>
      <c r="L4" s="159"/>
      <c r="M4" s="159"/>
      <c r="N4" s="159"/>
      <c r="O4" s="160"/>
      <c r="P4" s="158" t="s">
        <v>214</v>
      </c>
      <c r="Q4" s="159"/>
      <c r="R4" s="159"/>
      <c r="S4" s="159"/>
      <c r="T4" s="159"/>
      <c r="U4" s="159"/>
      <c r="V4" s="159"/>
      <c r="W4" s="159"/>
      <c r="X4" s="159"/>
      <c r="Y4" s="159"/>
      <c r="Z4" s="159"/>
      <c r="AA4" s="159"/>
      <c r="AB4" s="160"/>
    </row>
    <row r="5" spans="1:28" ht="84" customHeight="1" x14ac:dyDescent="0.2">
      <c r="A5" s="13" t="s">
        <v>0</v>
      </c>
      <c r="B5" s="14" t="s">
        <v>1</v>
      </c>
      <c r="C5" s="163" t="s">
        <v>2</v>
      </c>
      <c r="D5" s="15" t="s">
        <v>221</v>
      </c>
      <c r="E5" s="16" t="s">
        <v>194</v>
      </c>
      <c r="F5" s="15" t="s">
        <v>222</v>
      </c>
      <c r="G5" s="16" t="s">
        <v>223</v>
      </c>
      <c r="H5" s="15" t="s">
        <v>224</v>
      </c>
      <c r="I5" s="16" t="s">
        <v>195</v>
      </c>
      <c r="J5" s="15" t="s">
        <v>225</v>
      </c>
      <c r="K5" s="15" t="s">
        <v>200</v>
      </c>
      <c r="L5" s="15" t="s">
        <v>226</v>
      </c>
      <c r="M5" s="16" t="s">
        <v>192</v>
      </c>
      <c r="N5" s="15" t="s">
        <v>227</v>
      </c>
      <c r="O5" s="16" t="s">
        <v>204</v>
      </c>
      <c r="P5" s="129" t="s">
        <v>228</v>
      </c>
      <c r="Q5" s="129" t="s">
        <v>229</v>
      </c>
      <c r="R5" s="129" t="s">
        <v>230</v>
      </c>
      <c r="S5" s="129" t="s">
        <v>231</v>
      </c>
      <c r="T5" s="129" t="s">
        <v>232</v>
      </c>
      <c r="U5" s="130" t="s">
        <v>233</v>
      </c>
      <c r="V5" s="130" t="s">
        <v>234</v>
      </c>
      <c r="W5" s="130" t="s">
        <v>196</v>
      </c>
      <c r="X5" s="130" t="s">
        <v>197</v>
      </c>
      <c r="Y5" s="130" t="s">
        <v>198</v>
      </c>
      <c r="Z5" s="131" t="s">
        <v>203</v>
      </c>
      <c r="AA5" s="131" t="s">
        <v>203</v>
      </c>
      <c r="AB5" s="131" t="s">
        <v>203</v>
      </c>
    </row>
    <row r="6" spans="1:28" ht="13.5" customHeight="1" x14ac:dyDescent="0.2">
      <c r="A6" s="17"/>
      <c r="B6" s="18"/>
      <c r="C6" s="164"/>
      <c r="D6" s="19"/>
      <c r="E6" s="20"/>
      <c r="F6" s="127"/>
      <c r="G6" s="20"/>
      <c r="H6" s="19"/>
      <c r="I6" s="21"/>
      <c r="J6" s="19"/>
      <c r="K6" s="19"/>
      <c r="L6" s="19"/>
      <c r="M6" s="21"/>
      <c r="N6" s="20"/>
      <c r="O6" s="20"/>
      <c r="P6" s="23">
        <v>1.1000000000000001</v>
      </c>
      <c r="Q6" s="23">
        <v>1.35</v>
      </c>
      <c r="R6" s="23">
        <v>1.5</v>
      </c>
      <c r="S6" s="23">
        <v>2</v>
      </c>
      <c r="T6" s="23">
        <v>2.15</v>
      </c>
      <c r="U6" s="22">
        <v>1.37</v>
      </c>
      <c r="V6" s="22">
        <v>1.62</v>
      </c>
      <c r="W6" s="22">
        <v>1.47</v>
      </c>
      <c r="X6" s="22">
        <v>2.17</v>
      </c>
      <c r="Y6" s="22">
        <v>3</v>
      </c>
      <c r="Z6" s="23">
        <v>1.65</v>
      </c>
      <c r="AA6" s="23">
        <v>2.1</v>
      </c>
      <c r="AB6" s="23">
        <v>3</v>
      </c>
    </row>
    <row r="7" spans="1:28" ht="13.5" customHeight="1" x14ac:dyDescent="0.2">
      <c r="A7" s="17"/>
      <c r="B7" s="18"/>
      <c r="C7" s="165" t="s">
        <v>5</v>
      </c>
      <c r="D7" s="24" t="s">
        <v>6</v>
      </c>
      <c r="E7" s="25" t="s">
        <v>6</v>
      </c>
      <c r="F7" s="24" t="s">
        <v>6</v>
      </c>
      <c r="G7" s="25" t="s">
        <v>6</v>
      </c>
      <c r="H7" s="24" t="s">
        <v>6</v>
      </c>
      <c r="I7" s="25" t="s">
        <v>6</v>
      </c>
      <c r="J7" s="25" t="s">
        <v>6</v>
      </c>
      <c r="K7" s="25" t="s">
        <v>6</v>
      </c>
      <c r="L7" s="25" t="s">
        <v>6</v>
      </c>
      <c r="M7" s="25" t="s">
        <v>6</v>
      </c>
      <c r="N7" s="25" t="s">
        <v>6</v>
      </c>
      <c r="O7" s="25" t="s">
        <v>6</v>
      </c>
      <c r="P7" s="25" t="s">
        <v>6</v>
      </c>
      <c r="Q7" s="25" t="s">
        <v>6</v>
      </c>
      <c r="R7" s="25" t="s">
        <v>6</v>
      </c>
      <c r="S7" s="25" t="s">
        <v>6</v>
      </c>
      <c r="T7" s="25" t="s">
        <v>6</v>
      </c>
      <c r="U7" s="25" t="s">
        <v>6</v>
      </c>
      <c r="V7" s="25" t="s">
        <v>6</v>
      </c>
      <c r="W7" s="25" t="s">
        <v>6</v>
      </c>
      <c r="X7" s="25" t="s">
        <v>6</v>
      </c>
      <c r="Y7" s="25" t="s">
        <v>6</v>
      </c>
      <c r="Z7" s="25" t="s">
        <v>6</v>
      </c>
      <c r="AA7" s="25" t="s">
        <v>6</v>
      </c>
      <c r="AB7" s="25" t="s">
        <v>6</v>
      </c>
    </row>
    <row r="8" spans="1:28" x14ac:dyDescent="0.2">
      <c r="A8" s="26"/>
      <c r="B8" s="27" t="s">
        <v>3</v>
      </c>
      <c r="C8" s="28"/>
      <c r="D8" s="29"/>
      <c r="E8" s="30"/>
      <c r="F8" s="29"/>
      <c r="G8" s="30"/>
      <c r="H8" s="31"/>
      <c r="I8" s="30"/>
      <c r="J8" s="31"/>
      <c r="K8" s="30"/>
      <c r="L8" s="29"/>
      <c r="M8" s="29"/>
      <c r="N8" s="30"/>
      <c r="O8" s="30"/>
      <c r="P8" s="30"/>
      <c r="Q8" s="30"/>
      <c r="R8" s="30"/>
      <c r="S8" s="30"/>
      <c r="T8" s="30"/>
      <c r="U8" s="32"/>
      <c r="V8" s="33"/>
      <c r="W8" s="33"/>
      <c r="X8" s="33"/>
      <c r="Y8" s="33"/>
      <c r="Z8" s="29"/>
      <c r="AA8" s="29"/>
      <c r="AB8" s="34"/>
    </row>
    <row r="9" spans="1:28" x14ac:dyDescent="0.2">
      <c r="A9" s="35"/>
      <c r="B9" s="36"/>
      <c r="C9" s="37"/>
      <c r="D9" s="38"/>
      <c r="E9" s="39"/>
      <c r="F9" s="38"/>
      <c r="G9" s="39"/>
      <c r="H9" s="40"/>
      <c r="I9" s="39"/>
      <c r="J9" s="41"/>
      <c r="K9" s="38"/>
      <c r="L9" s="40"/>
      <c r="M9" s="39"/>
      <c r="N9" s="40"/>
      <c r="O9" s="39"/>
      <c r="P9" s="138"/>
      <c r="Q9" s="138"/>
      <c r="R9" s="138"/>
      <c r="S9" s="138"/>
      <c r="T9" s="138"/>
      <c r="U9" s="139"/>
      <c r="V9" s="139"/>
      <c r="W9" s="139"/>
      <c r="X9" s="139"/>
      <c r="Y9" s="139"/>
      <c r="Z9" s="140"/>
      <c r="AA9" s="140"/>
      <c r="AB9" s="140"/>
    </row>
    <row r="10" spans="1:28" x14ac:dyDescent="0.2">
      <c r="A10" s="42"/>
      <c r="B10" s="43" t="s">
        <v>193</v>
      </c>
      <c r="C10" s="44"/>
      <c r="D10" s="45"/>
      <c r="E10" s="46"/>
      <c r="F10" s="50"/>
      <c r="G10" s="46"/>
      <c r="H10" s="47"/>
      <c r="I10" s="39"/>
      <c r="J10" s="48"/>
      <c r="K10" s="49"/>
      <c r="L10" s="50"/>
      <c r="M10" s="46"/>
      <c r="N10" s="51"/>
      <c r="O10" s="49"/>
      <c r="P10" s="141"/>
      <c r="Q10" s="141"/>
      <c r="R10" s="141"/>
      <c r="S10" s="141"/>
      <c r="T10" s="141"/>
      <c r="U10" s="142"/>
      <c r="V10" s="142"/>
      <c r="W10" s="142"/>
      <c r="X10" s="142"/>
      <c r="Y10" s="142"/>
      <c r="Z10" s="135"/>
      <c r="AA10" s="135"/>
      <c r="AB10" s="135"/>
    </row>
    <row r="11" spans="1:28" x14ac:dyDescent="0.2">
      <c r="A11" s="52" t="s">
        <v>7</v>
      </c>
      <c r="B11" s="53" t="s">
        <v>8</v>
      </c>
      <c r="C11" s="54">
        <v>15</v>
      </c>
      <c r="D11" s="47">
        <f t="shared" ref="D11:D18" si="0">ROUND(E11*C11,1)</f>
        <v>609.5</v>
      </c>
      <c r="E11" s="46">
        <v>40.631999999999998</v>
      </c>
      <c r="F11" s="149">
        <v>288.39999999999998</v>
      </c>
      <c r="G11" s="147">
        <f>F11/C11</f>
        <v>19.226666666666667</v>
      </c>
      <c r="H11" s="150">
        <v>200.8</v>
      </c>
      <c r="I11" s="148">
        <f t="shared" ref="I11:I18" si="1">H11/C11</f>
        <v>13.386666666666667</v>
      </c>
      <c r="J11" s="150">
        <f t="shared" ref="J11:J26" si="2">ROUND(K11*C11,1)</f>
        <v>284.10000000000002</v>
      </c>
      <c r="K11" s="148">
        <v>18.940000000000001</v>
      </c>
      <c r="L11" s="150">
        <v>287.39999999999998</v>
      </c>
      <c r="M11" s="148">
        <f>L11/C11</f>
        <v>19.16</v>
      </c>
      <c r="N11" s="47">
        <f t="shared" ref="N11:N26" si="3">ROUND(O11*C11,1)</f>
        <v>292.5</v>
      </c>
      <c r="O11" s="148">
        <v>19.503</v>
      </c>
      <c r="P11" s="135">
        <f>ROUND($C11*$G11*P$6,1)</f>
        <v>317.2</v>
      </c>
      <c r="Q11" s="135">
        <f t="shared" ref="Q11:T26" si="4">ROUND($C11*$G11*Q$6,1)</f>
        <v>389.3</v>
      </c>
      <c r="R11" s="135">
        <f t="shared" si="4"/>
        <v>432.6</v>
      </c>
      <c r="S11" s="135">
        <f t="shared" si="4"/>
        <v>576.79999999999995</v>
      </c>
      <c r="T11" s="135">
        <f t="shared" si="4"/>
        <v>620.1</v>
      </c>
      <c r="U11" s="135">
        <f t="shared" ref="U11:Y18" si="5">ROUND($C11*$I11*U$6,1)</f>
        <v>275.10000000000002</v>
      </c>
      <c r="V11" s="135">
        <f t="shared" si="5"/>
        <v>325.3</v>
      </c>
      <c r="W11" s="135">
        <f t="shared" si="5"/>
        <v>295.2</v>
      </c>
      <c r="X11" s="135">
        <f t="shared" si="5"/>
        <v>435.7</v>
      </c>
      <c r="Y11" s="135">
        <f t="shared" si="5"/>
        <v>602.4</v>
      </c>
      <c r="Z11" s="135">
        <f t="shared" ref="Z11:AB26" si="6">ROUND($J11*Z$6,1)</f>
        <v>468.8</v>
      </c>
      <c r="AA11" s="135">
        <f t="shared" si="6"/>
        <v>596.6</v>
      </c>
      <c r="AB11" s="135">
        <f t="shared" si="6"/>
        <v>852.3</v>
      </c>
    </row>
    <row r="12" spans="1:28" x14ac:dyDescent="0.2">
      <c r="A12" s="52" t="s">
        <v>9</v>
      </c>
      <c r="B12" s="53" t="s">
        <v>10</v>
      </c>
      <c r="C12" s="54">
        <v>15</v>
      </c>
      <c r="D12" s="47">
        <f t="shared" si="0"/>
        <v>609.5</v>
      </c>
      <c r="E12" s="46">
        <v>40.631999999999998</v>
      </c>
      <c r="F12" s="149">
        <v>288.39999999999998</v>
      </c>
      <c r="G12" s="147">
        <f t="shared" ref="G12:G26" si="7">F12/C12</f>
        <v>19.226666666666667</v>
      </c>
      <c r="H12" s="150">
        <v>280</v>
      </c>
      <c r="I12" s="148">
        <f t="shared" si="1"/>
        <v>18.666666666666668</v>
      </c>
      <c r="J12" s="150">
        <f t="shared" si="2"/>
        <v>284.10000000000002</v>
      </c>
      <c r="K12" s="148">
        <v>18.940000000000001</v>
      </c>
      <c r="L12" s="150">
        <v>287.39999999999998</v>
      </c>
      <c r="M12" s="148">
        <f t="shared" ref="M12:M26" si="8">L12/C12</f>
        <v>19.16</v>
      </c>
      <c r="N12" s="47">
        <f t="shared" si="3"/>
        <v>292.5</v>
      </c>
      <c r="O12" s="148">
        <v>19.503</v>
      </c>
      <c r="P12" s="135">
        <f t="shared" ref="P12:P26" si="9">ROUND($C12*$G12*P$6,1)</f>
        <v>317.2</v>
      </c>
      <c r="Q12" s="135">
        <f t="shared" si="4"/>
        <v>389.3</v>
      </c>
      <c r="R12" s="135">
        <f t="shared" si="4"/>
        <v>432.6</v>
      </c>
      <c r="S12" s="135">
        <f t="shared" si="4"/>
        <v>576.79999999999995</v>
      </c>
      <c r="T12" s="135">
        <f t="shared" si="4"/>
        <v>620.1</v>
      </c>
      <c r="U12" s="135">
        <f t="shared" si="5"/>
        <v>383.6</v>
      </c>
      <c r="V12" s="135">
        <f t="shared" si="5"/>
        <v>453.6</v>
      </c>
      <c r="W12" s="135">
        <f t="shared" si="5"/>
        <v>411.6</v>
      </c>
      <c r="X12" s="135">
        <f t="shared" si="5"/>
        <v>607.6</v>
      </c>
      <c r="Y12" s="135">
        <f t="shared" si="5"/>
        <v>840</v>
      </c>
      <c r="Z12" s="135">
        <f t="shared" si="6"/>
        <v>468.8</v>
      </c>
      <c r="AA12" s="135">
        <f t="shared" si="6"/>
        <v>596.6</v>
      </c>
      <c r="AB12" s="135">
        <f t="shared" si="6"/>
        <v>852.3</v>
      </c>
    </row>
    <row r="13" spans="1:28" x14ac:dyDescent="0.2">
      <c r="A13" s="55" t="s">
        <v>11</v>
      </c>
      <c r="B13" s="53" t="s">
        <v>12</v>
      </c>
      <c r="C13" s="54">
        <v>12</v>
      </c>
      <c r="D13" s="47">
        <f t="shared" si="0"/>
        <v>487.6</v>
      </c>
      <c r="E13" s="46">
        <v>40.631999999999998</v>
      </c>
      <c r="F13" s="149">
        <v>230.7</v>
      </c>
      <c r="G13" s="147">
        <f t="shared" si="7"/>
        <v>19.224999999999998</v>
      </c>
      <c r="H13" s="150">
        <v>224.2</v>
      </c>
      <c r="I13" s="148">
        <f t="shared" si="1"/>
        <v>18.683333333333334</v>
      </c>
      <c r="J13" s="150">
        <f t="shared" si="2"/>
        <v>227.3</v>
      </c>
      <c r="K13" s="148">
        <v>18.940000000000001</v>
      </c>
      <c r="L13" s="150">
        <v>224.2</v>
      </c>
      <c r="M13" s="148">
        <f t="shared" si="8"/>
        <v>18.683333333333334</v>
      </c>
      <c r="N13" s="47">
        <f t="shared" si="3"/>
        <v>234</v>
      </c>
      <c r="O13" s="148">
        <v>19.503</v>
      </c>
      <c r="P13" s="135">
        <f t="shared" si="9"/>
        <v>253.8</v>
      </c>
      <c r="Q13" s="135">
        <f t="shared" si="4"/>
        <v>311.39999999999998</v>
      </c>
      <c r="R13" s="135">
        <f t="shared" si="4"/>
        <v>346.1</v>
      </c>
      <c r="S13" s="135">
        <f t="shared" si="4"/>
        <v>461.4</v>
      </c>
      <c r="T13" s="135">
        <f t="shared" si="4"/>
        <v>496</v>
      </c>
      <c r="U13" s="135">
        <f t="shared" si="5"/>
        <v>307.2</v>
      </c>
      <c r="V13" s="135">
        <f t="shared" si="5"/>
        <v>363.2</v>
      </c>
      <c r="W13" s="135">
        <f t="shared" si="5"/>
        <v>329.6</v>
      </c>
      <c r="X13" s="135">
        <f t="shared" si="5"/>
        <v>486.5</v>
      </c>
      <c r="Y13" s="135">
        <f t="shared" si="5"/>
        <v>672.6</v>
      </c>
      <c r="Z13" s="135">
        <f t="shared" si="6"/>
        <v>375</v>
      </c>
      <c r="AA13" s="135">
        <f t="shared" si="6"/>
        <v>477.3</v>
      </c>
      <c r="AB13" s="135">
        <f t="shared" si="6"/>
        <v>681.9</v>
      </c>
    </row>
    <row r="14" spans="1:28" x14ac:dyDescent="0.2">
      <c r="A14" s="52" t="s">
        <v>13</v>
      </c>
      <c r="B14" s="53" t="s">
        <v>14</v>
      </c>
      <c r="C14" s="54">
        <v>5</v>
      </c>
      <c r="D14" s="47">
        <f t="shared" si="0"/>
        <v>203.2</v>
      </c>
      <c r="E14" s="46">
        <v>40.631999999999998</v>
      </c>
      <c r="F14" s="149">
        <v>96.2</v>
      </c>
      <c r="G14" s="147">
        <f t="shared" si="7"/>
        <v>19.240000000000002</v>
      </c>
      <c r="H14" s="150">
        <v>93.2</v>
      </c>
      <c r="I14" s="148">
        <f t="shared" si="1"/>
        <v>18.64</v>
      </c>
      <c r="J14" s="150">
        <f t="shared" si="2"/>
        <v>94.7</v>
      </c>
      <c r="K14" s="148">
        <v>18.940000000000001</v>
      </c>
      <c r="L14" s="150">
        <v>95.9</v>
      </c>
      <c r="M14" s="148">
        <f t="shared" si="8"/>
        <v>19.18</v>
      </c>
      <c r="N14" s="47">
        <f t="shared" si="3"/>
        <v>97.5</v>
      </c>
      <c r="O14" s="148">
        <v>19.503</v>
      </c>
      <c r="P14" s="135">
        <f t="shared" si="9"/>
        <v>105.8</v>
      </c>
      <c r="Q14" s="135">
        <f t="shared" si="4"/>
        <v>129.9</v>
      </c>
      <c r="R14" s="135">
        <f t="shared" si="4"/>
        <v>144.30000000000001</v>
      </c>
      <c r="S14" s="135">
        <f t="shared" si="4"/>
        <v>192.4</v>
      </c>
      <c r="T14" s="135">
        <f t="shared" si="4"/>
        <v>206.8</v>
      </c>
      <c r="U14" s="135">
        <f t="shared" si="5"/>
        <v>127.7</v>
      </c>
      <c r="V14" s="135">
        <f t="shared" si="5"/>
        <v>151</v>
      </c>
      <c r="W14" s="135">
        <f t="shared" si="5"/>
        <v>137</v>
      </c>
      <c r="X14" s="135">
        <f t="shared" si="5"/>
        <v>202.2</v>
      </c>
      <c r="Y14" s="135">
        <f t="shared" si="5"/>
        <v>279.60000000000002</v>
      </c>
      <c r="Z14" s="135">
        <f t="shared" si="6"/>
        <v>156.30000000000001</v>
      </c>
      <c r="AA14" s="135">
        <f t="shared" si="6"/>
        <v>198.9</v>
      </c>
      <c r="AB14" s="135">
        <f t="shared" si="6"/>
        <v>284.10000000000002</v>
      </c>
    </row>
    <row r="15" spans="1:28" x14ac:dyDescent="0.2">
      <c r="A15" s="52" t="s">
        <v>15</v>
      </c>
      <c r="B15" s="53" t="s">
        <v>16</v>
      </c>
      <c r="C15" s="54">
        <v>9</v>
      </c>
      <c r="D15" s="47">
        <f t="shared" si="0"/>
        <v>365.7</v>
      </c>
      <c r="E15" s="46">
        <v>40.631999999999998</v>
      </c>
      <c r="F15" s="149">
        <v>173.1</v>
      </c>
      <c r="G15" s="147">
        <f t="shared" si="7"/>
        <v>19.233333333333334</v>
      </c>
      <c r="H15" s="150">
        <v>167.8</v>
      </c>
      <c r="I15" s="148">
        <f t="shared" si="1"/>
        <v>18.644444444444446</v>
      </c>
      <c r="J15" s="150">
        <f t="shared" si="2"/>
        <v>170.5</v>
      </c>
      <c r="K15" s="148">
        <v>18.940000000000001</v>
      </c>
      <c r="L15" s="150">
        <v>172.4</v>
      </c>
      <c r="M15" s="148">
        <f t="shared" si="8"/>
        <v>19.155555555555555</v>
      </c>
      <c r="N15" s="47">
        <f t="shared" si="3"/>
        <v>175.5</v>
      </c>
      <c r="O15" s="148">
        <v>19.503</v>
      </c>
      <c r="P15" s="135">
        <f t="shared" si="9"/>
        <v>190.4</v>
      </c>
      <c r="Q15" s="135">
        <f t="shared" si="4"/>
        <v>233.7</v>
      </c>
      <c r="R15" s="135">
        <f t="shared" si="4"/>
        <v>259.7</v>
      </c>
      <c r="S15" s="135">
        <f t="shared" si="4"/>
        <v>346.2</v>
      </c>
      <c r="T15" s="135">
        <f t="shared" si="4"/>
        <v>372.2</v>
      </c>
      <c r="U15" s="135">
        <f t="shared" si="5"/>
        <v>229.9</v>
      </c>
      <c r="V15" s="135">
        <f t="shared" si="5"/>
        <v>271.8</v>
      </c>
      <c r="W15" s="135">
        <f t="shared" si="5"/>
        <v>246.7</v>
      </c>
      <c r="X15" s="135">
        <f t="shared" si="5"/>
        <v>364.1</v>
      </c>
      <c r="Y15" s="135">
        <f t="shared" si="5"/>
        <v>503.4</v>
      </c>
      <c r="Z15" s="135">
        <f t="shared" si="6"/>
        <v>281.3</v>
      </c>
      <c r="AA15" s="135">
        <f t="shared" si="6"/>
        <v>358.1</v>
      </c>
      <c r="AB15" s="135">
        <f t="shared" si="6"/>
        <v>511.5</v>
      </c>
    </row>
    <row r="16" spans="1:28" x14ac:dyDescent="0.2">
      <c r="A16" s="52" t="s">
        <v>17</v>
      </c>
      <c r="B16" s="53" t="s">
        <v>18</v>
      </c>
      <c r="C16" s="54">
        <v>6</v>
      </c>
      <c r="D16" s="47">
        <f t="shared" si="0"/>
        <v>243.8</v>
      </c>
      <c r="E16" s="46">
        <v>40.631999999999998</v>
      </c>
      <c r="F16" s="149">
        <v>115.3</v>
      </c>
      <c r="G16" s="147">
        <f t="shared" si="7"/>
        <v>19.216666666666665</v>
      </c>
      <c r="H16" s="150">
        <v>112.1</v>
      </c>
      <c r="I16" s="148">
        <f t="shared" si="1"/>
        <v>18.683333333333334</v>
      </c>
      <c r="J16" s="150">
        <f t="shared" si="2"/>
        <v>113.6</v>
      </c>
      <c r="K16" s="148">
        <v>18.940000000000001</v>
      </c>
      <c r="L16" s="150">
        <v>115</v>
      </c>
      <c r="M16" s="148">
        <f t="shared" si="8"/>
        <v>19.166666666666668</v>
      </c>
      <c r="N16" s="47">
        <f t="shared" si="3"/>
        <v>117</v>
      </c>
      <c r="O16" s="148">
        <v>19.503</v>
      </c>
      <c r="P16" s="135">
        <f t="shared" si="9"/>
        <v>126.8</v>
      </c>
      <c r="Q16" s="135">
        <f t="shared" si="4"/>
        <v>155.69999999999999</v>
      </c>
      <c r="R16" s="135">
        <f t="shared" si="4"/>
        <v>173</v>
      </c>
      <c r="S16" s="135">
        <f t="shared" si="4"/>
        <v>230.6</v>
      </c>
      <c r="T16" s="135">
        <f t="shared" si="4"/>
        <v>247.9</v>
      </c>
      <c r="U16" s="135">
        <f t="shared" si="5"/>
        <v>153.6</v>
      </c>
      <c r="V16" s="135">
        <f t="shared" si="5"/>
        <v>181.6</v>
      </c>
      <c r="W16" s="135">
        <f t="shared" si="5"/>
        <v>164.8</v>
      </c>
      <c r="X16" s="135">
        <f t="shared" si="5"/>
        <v>243.3</v>
      </c>
      <c r="Y16" s="135">
        <f t="shared" si="5"/>
        <v>336.3</v>
      </c>
      <c r="Z16" s="135">
        <f t="shared" si="6"/>
        <v>187.4</v>
      </c>
      <c r="AA16" s="135">
        <f t="shared" si="6"/>
        <v>238.6</v>
      </c>
      <c r="AB16" s="135">
        <f t="shared" si="6"/>
        <v>340.8</v>
      </c>
    </row>
    <row r="17" spans="1:28" x14ac:dyDescent="0.2">
      <c r="A17" s="52" t="s">
        <v>19</v>
      </c>
      <c r="B17" s="53" t="s">
        <v>20</v>
      </c>
      <c r="C17" s="54">
        <v>8</v>
      </c>
      <c r="D17" s="47">
        <f t="shared" si="0"/>
        <v>325.10000000000002</v>
      </c>
      <c r="E17" s="46">
        <v>40.631999999999998</v>
      </c>
      <c r="F17" s="149">
        <v>153.69999999999999</v>
      </c>
      <c r="G17" s="147">
        <f t="shared" si="7"/>
        <v>19.212499999999999</v>
      </c>
      <c r="H17" s="150">
        <v>149.4</v>
      </c>
      <c r="I17" s="148">
        <f t="shared" si="1"/>
        <v>18.675000000000001</v>
      </c>
      <c r="J17" s="150">
        <f t="shared" si="2"/>
        <v>151.5</v>
      </c>
      <c r="K17" s="148">
        <v>18.940000000000001</v>
      </c>
      <c r="L17" s="150">
        <v>153.4</v>
      </c>
      <c r="M17" s="148">
        <f t="shared" si="8"/>
        <v>19.175000000000001</v>
      </c>
      <c r="N17" s="47">
        <f t="shared" si="3"/>
        <v>156</v>
      </c>
      <c r="O17" s="148">
        <v>19.503</v>
      </c>
      <c r="P17" s="135">
        <f t="shared" si="9"/>
        <v>169.1</v>
      </c>
      <c r="Q17" s="135">
        <f t="shared" si="4"/>
        <v>207.5</v>
      </c>
      <c r="R17" s="135">
        <f t="shared" si="4"/>
        <v>230.6</v>
      </c>
      <c r="S17" s="135">
        <f t="shared" si="4"/>
        <v>307.39999999999998</v>
      </c>
      <c r="T17" s="135">
        <f t="shared" si="4"/>
        <v>330.5</v>
      </c>
      <c r="U17" s="135">
        <f t="shared" si="5"/>
        <v>204.7</v>
      </c>
      <c r="V17" s="135">
        <f t="shared" si="5"/>
        <v>242</v>
      </c>
      <c r="W17" s="135">
        <f t="shared" si="5"/>
        <v>219.6</v>
      </c>
      <c r="X17" s="135">
        <f t="shared" si="5"/>
        <v>324.2</v>
      </c>
      <c r="Y17" s="135">
        <f t="shared" si="5"/>
        <v>448.2</v>
      </c>
      <c r="Z17" s="135">
        <f t="shared" si="6"/>
        <v>250</v>
      </c>
      <c r="AA17" s="135">
        <f t="shared" si="6"/>
        <v>318.2</v>
      </c>
      <c r="AB17" s="135">
        <f t="shared" si="6"/>
        <v>454.5</v>
      </c>
    </row>
    <row r="18" spans="1:28" x14ac:dyDescent="0.2">
      <c r="A18" s="52" t="s">
        <v>21</v>
      </c>
      <c r="B18" s="53" t="s">
        <v>22</v>
      </c>
      <c r="C18" s="54">
        <v>14</v>
      </c>
      <c r="D18" s="47">
        <f t="shared" si="0"/>
        <v>568.79999999999995</v>
      </c>
      <c r="E18" s="46">
        <v>40.631999999999998</v>
      </c>
      <c r="F18" s="149">
        <v>269.10000000000002</v>
      </c>
      <c r="G18" s="147">
        <f t="shared" si="7"/>
        <v>19.221428571428572</v>
      </c>
      <c r="H18" s="150">
        <v>261.60000000000002</v>
      </c>
      <c r="I18" s="148">
        <f t="shared" si="1"/>
        <v>18.685714285714287</v>
      </c>
      <c r="J18" s="150">
        <f t="shared" si="2"/>
        <v>265.2</v>
      </c>
      <c r="K18" s="148">
        <v>18.940000000000001</v>
      </c>
      <c r="L18" s="150">
        <v>268.3</v>
      </c>
      <c r="M18" s="148">
        <f t="shared" si="8"/>
        <v>19.164285714285715</v>
      </c>
      <c r="N18" s="47">
        <f t="shared" si="3"/>
        <v>273</v>
      </c>
      <c r="O18" s="148">
        <v>19.503</v>
      </c>
      <c r="P18" s="135">
        <f t="shared" si="9"/>
        <v>296</v>
      </c>
      <c r="Q18" s="135">
        <f t="shared" si="4"/>
        <v>363.3</v>
      </c>
      <c r="R18" s="135">
        <f t="shared" si="4"/>
        <v>403.7</v>
      </c>
      <c r="S18" s="135">
        <f t="shared" si="4"/>
        <v>538.20000000000005</v>
      </c>
      <c r="T18" s="135">
        <f t="shared" si="4"/>
        <v>578.6</v>
      </c>
      <c r="U18" s="135">
        <f t="shared" si="5"/>
        <v>358.4</v>
      </c>
      <c r="V18" s="135">
        <f t="shared" si="5"/>
        <v>423.8</v>
      </c>
      <c r="W18" s="135">
        <f t="shared" si="5"/>
        <v>384.6</v>
      </c>
      <c r="X18" s="135">
        <f t="shared" si="5"/>
        <v>567.70000000000005</v>
      </c>
      <c r="Y18" s="135">
        <f t="shared" si="5"/>
        <v>784.8</v>
      </c>
      <c r="Z18" s="135">
        <f t="shared" si="6"/>
        <v>437.6</v>
      </c>
      <c r="AA18" s="135">
        <f t="shared" si="6"/>
        <v>556.9</v>
      </c>
      <c r="AB18" s="135">
        <f t="shared" si="6"/>
        <v>795.6</v>
      </c>
    </row>
    <row r="19" spans="1:28" x14ac:dyDescent="0.2">
      <c r="A19" s="52" t="s">
        <v>23</v>
      </c>
      <c r="B19" s="53" t="s">
        <v>24</v>
      </c>
      <c r="C19" s="47"/>
      <c r="D19" s="47"/>
      <c r="E19" s="46">
        <v>40.631999999999998</v>
      </c>
      <c r="F19" s="149">
        <v>0</v>
      </c>
      <c r="G19" s="147">
        <v>0</v>
      </c>
      <c r="H19" s="150">
        <v>0</v>
      </c>
      <c r="I19" s="148"/>
      <c r="J19" s="150">
        <f t="shared" si="2"/>
        <v>0</v>
      </c>
      <c r="K19" s="148">
        <v>0</v>
      </c>
      <c r="L19" s="150">
        <v>0</v>
      </c>
      <c r="M19" s="148">
        <v>0</v>
      </c>
      <c r="N19" s="47">
        <f t="shared" si="3"/>
        <v>0</v>
      </c>
      <c r="O19" s="148">
        <v>19.503</v>
      </c>
      <c r="P19" s="135">
        <f t="shared" si="9"/>
        <v>0</v>
      </c>
      <c r="Q19" s="135">
        <f t="shared" si="4"/>
        <v>0</v>
      </c>
      <c r="R19" s="135">
        <f t="shared" si="4"/>
        <v>0</v>
      </c>
      <c r="S19" s="135">
        <f t="shared" si="4"/>
        <v>0</v>
      </c>
      <c r="T19" s="135">
        <f t="shared" si="4"/>
        <v>0</v>
      </c>
      <c r="U19" s="135"/>
      <c r="V19" s="135"/>
      <c r="W19" s="135"/>
      <c r="X19" s="135"/>
      <c r="Y19" s="135"/>
      <c r="Z19" s="135">
        <f t="shared" si="6"/>
        <v>0</v>
      </c>
      <c r="AA19" s="135">
        <f t="shared" si="6"/>
        <v>0</v>
      </c>
      <c r="AB19" s="135">
        <f t="shared" si="6"/>
        <v>0</v>
      </c>
    </row>
    <row r="20" spans="1:28" x14ac:dyDescent="0.2">
      <c r="A20" s="52" t="s">
        <v>25</v>
      </c>
      <c r="B20" s="53" t="s">
        <v>26</v>
      </c>
      <c r="C20" s="54">
        <v>15</v>
      </c>
      <c r="D20" s="47">
        <f t="shared" ref="D20:D26" si="10">ROUND(E20*C20,1)</f>
        <v>609.5</v>
      </c>
      <c r="E20" s="46">
        <v>40.631999999999998</v>
      </c>
      <c r="F20" s="149">
        <v>326.8</v>
      </c>
      <c r="G20" s="147">
        <f t="shared" si="7"/>
        <v>21.786666666666669</v>
      </c>
      <c r="H20" s="150">
        <v>318.8</v>
      </c>
      <c r="I20" s="148">
        <f t="shared" ref="I20:I26" si="11">H20/C20</f>
        <v>21.253333333333334</v>
      </c>
      <c r="J20" s="150">
        <f t="shared" si="2"/>
        <v>322.60000000000002</v>
      </c>
      <c r="K20" s="148">
        <v>21.505354799111998</v>
      </c>
      <c r="L20" s="150">
        <v>317.60000000000002</v>
      </c>
      <c r="M20" s="148">
        <f t="shared" si="8"/>
        <v>21.173333333333336</v>
      </c>
      <c r="N20" s="47">
        <f t="shared" si="3"/>
        <v>507</v>
      </c>
      <c r="O20" s="148">
        <f t="shared" ref="O20:O25" si="12">507/C20</f>
        <v>33.799999999999997</v>
      </c>
      <c r="P20" s="135">
        <f t="shared" si="9"/>
        <v>359.5</v>
      </c>
      <c r="Q20" s="135">
        <f t="shared" si="4"/>
        <v>441.2</v>
      </c>
      <c r="R20" s="135">
        <f t="shared" si="4"/>
        <v>490.2</v>
      </c>
      <c r="S20" s="135">
        <f t="shared" si="4"/>
        <v>653.6</v>
      </c>
      <c r="T20" s="135">
        <f t="shared" si="4"/>
        <v>702.6</v>
      </c>
      <c r="U20" s="135">
        <f>ROUND($C20*$I20*U$6,1)</f>
        <v>436.8</v>
      </c>
      <c r="V20" s="135">
        <v>0</v>
      </c>
      <c r="W20" s="135">
        <f t="shared" ref="W20:Y22" si="13">ROUND($C20*$I20*W$6,1)</f>
        <v>468.6</v>
      </c>
      <c r="X20" s="135">
        <f t="shared" si="13"/>
        <v>691.8</v>
      </c>
      <c r="Y20" s="135">
        <f t="shared" si="13"/>
        <v>956.4</v>
      </c>
      <c r="Z20" s="135">
        <f t="shared" si="6"/>
        <v>532.29999999999995</v>
      </c>
      <c r="AA20" s="135">
        <f t="shared" si="6"/>
        <v>677.5</v>
      </c>
      <c r="AB20" s="135">
        <f t="shared" si="6"/>
        <v>967.8</v>
      </c>
    </row>
    <row r="21" spans="1:28" x14ac:dyDescent="0.2">
      <c r="A21" s="52" t="s">
        <v>27</v>
      </c>
      <c r="B21" s="53" t="s">
        <v>26</v>
      </c>
      <c r="C21" s="54">
        <v>30</v>
      </c>
      <c r="D21" s="47">
        <f t="shared" si="10"/>
        <v>1219</v>
      </c>
      <c r="E21" s="46">
        <v>40.631999999999998</v>
      </c>
      <c r="F21" s="149">
        <v>326.8</v>
      </c>
      <c r="G21" s="147">
        <f t="shared" si="7"/>
        <v>10.893333333333334</v>
      </c>
      <c r="H21" s="150">
        <v>318.8</v>
      </c>
      <c r="I21" s="148">
        <f t="shared" si="11"/>
        <v>10.626666666666667</v>
      </c>
      <c r="J21" s="150">
        <f t="shared" si="2"/>
        <v>322.60000000000002</v>
      </c>
      <c r="K21" s="148">
        <v>10.752677399555999</v>
      </c>
      <c r="L21" s="150">
        <v>317.60000000000002</v>
      </c>
      <c r="M21" s="148">
        <f t="shared" si="8"/>
        <v>10.586666666666668</v>
      </c>
      <c r="N21" s="47">
        <f t="shared" si="3"/>
        <v>507</v>
      </c>
      <c r="O21" s="148">
        <f t="shared" si="12"/>
        <v>16.899999999999999</v>
      </c>
      <c r="P21" s="135">
        <f t="shared" si="9"/>
        <v>359.5</v>
      </c>
      <c r="Q21" s="135">
        <f t="shared" si="4"/>
        <v>441.2</v>
      </c>
      <c r="R21" s="135">
        <f t="shared" si="4"/>
        <v>490.2</v>
      </c>
      <c r="S21" s="135">
        <f t="shared" si="4"/>
        <v>653.6</v>
      </c>
      <c r="T21" s="135">
        <f t="shared" si="4"/>
        <v>702.6</v>
      </c>
      <c r="U21" s="135">
        <f>ROUND($C21*$I21*U$6,1)</f>
        <v>436.8</v>
      </c>
      <c r="V21" s="135">
        <v>0</v>
      </c>
      <c r="W21" s="135">
        <f t="shared" si="13"/>
        <v>468.6</v>
      </c>
      <c r="X21" s="135">
        <f t="shared" si="13"/>
        <v>691.8</v>
      </c>
      <c r="Y21" s="135">
        <f t="shared" si="13"/>
        <v>956.4</v>
      </c>
      <c r="Z21" s="135">
        <f t="shared" si="6"/>
        <v>532.29999999999995</v>
      </c>
      <c r="AA21" s="135">
        <f t="shared" si="6"/>
        <v>677.5</v>
      </c>
      <c r="AB21" s="135">
        <f t="shared" si="6"/>
        <v>967.8</v>
      </c>
    </row>
    <row r="22" spans="1:28" x14ac:dyDescent="0.2">
      <c r="A22" s="52" t="s">
        <v>28</v>
      </c>
      <c r="B22" s="53" t="s">
        <v>26</v>
      </c>
      <c r="C22" s="54">
        <v>45</v>
      </c>
      <c r="D22" s="47">
        <f t="shared" si="10"/>
        <v>1828.4</v>
      </c>
      <c r="E22" s="46">
        <v>40.631999999999998</v>
      </c>
      <c r="F22" s="149">
        <v>326.8</v>
      </c>
      <c r="G22" s="147">
        <f t="shared" si="7"/>
        <v>7.2622222222222224</v>
      </c>
      <c r="H22" s="150">
        <v>318.8</v>
      </c>
      <c r="I22" s="148">
        <f t="shared" si="11"/>
        <v>7.0844444444444443</v>
      </c>
      <c r="J22" s="150">
        <f t="shared" si="2"/>
        <v>322.60000000000002</v>
      </c>
      <c r="K22" s="148">
        <v>7.1684515997040004</v>
      </c>
      <c r="L22" s="150">
        <v>317.60000000000002</v>
      </c>
      <c r="M22" s="148">
        <f t="shared" si="8"/>
        <v>7.0577777777777779</v>
      </c>
      <c r="N22" s="47">
        <f t="shared" si="3"/>
        <v>507</v>
      </c>
      <c r="O22" s="148">
        <f t="shared" si="12"/>
        <v>11.266666666666667</v>
      </c>
      <c r="P22" s="135">
        <f t="shared" si="9"/>
        <v>359.5</v>
      </c>
      <c r="Q22" s="135">
        <f t="shared" si="4"/>
        <v>441.2</v>
      </c>
      <c r="R22" s="135">
        <f t="shared" si="4"/>
        <v>490.2</v>
      </c>
      <c r="S22" s="135">
        <f t="shared" si="4"/>
        <v>653.6</v>
      </c>
      <c r="T22" s="135">
        <f t="shared" si="4"/>
        <v>702.6</v>
      </c>
      <c r="U22" s="135">
        <f>ROUND($C22*$I22*U$6,1)</f>
        <v>436.8</v>
      </c>
      <c r="V22" s="135">
        <v>0</v>
      </c>
      <c r="W22" s="135">
        <f t="shared" si="13"/>
        <v>468.6</v>
      </c>
      <c r="X22" s="135">
        <f t="shared" si="13"/>
        <v>691.8</v>
      </c>
      <c r="Y22" s="135">
        <f t="shared" si="13"/>
        <v>956.4</v>
      </c>
      <c r="Z22" s="135">
        <f t="shared" si="6"/>
        <v>532.29999999999995</v>
      </c>
      <c r="AA22" s="135">
        <f t="shared" si="6"/>
        <v>677.5</v>
      </c>
      <c r="AB22" s="135">
        <f t="shared" si="6"/>
        <v>967.8</v>
      </c>
    </row>
    <row r="23" spans="1:28" x14ac:dyDescent="0.2">
      <c r="A23" s="52" t="s">
        <v>29</v>
      </c>
      <c r="B23" s="53" t="s">
        <v>30</v>
      </c>
      <c r="C23" s="54">
        <v>15</v>
      </c>
      <c r="D23" s="47">
        <f t="shared" si="10"/>
        <v>609.5</v>
      </c>
      <c r="E23" s="46">
        <v>40.631999999999998</v>
      </c>
      <c r="F23" s="149">
        <v>326.8</v>
      </c>
      <c r="G23" s="147">
        <f t="shared" si="7"/>
        <v>21.786666666666669</v>
      </c>
      <c r="H23" s="150">
        <v>357.6</v>
      </c>
      <c r="I23" s="148">
        <f t="shared" si="11"/>
        <v>23.84</v>
      </c>
      <c r="J23" s="150">
        <f t="shared" si="2"/>
        <v>322.60000000000002</v>
      </c>
      <c r="K23" s="148">
        <v>21.505354799111998</v>
      </c>
      <c r="L23" s="150">
        <v>317.60000000000002</v>
      </c>
      <c r="M23" s="148">
        <f t="shared" si="8"/>
        <v>21.173333333333336</v>
      </c>
      <c r="N23" s="47">
        <f t="shared" si="3"/>
        <v>507</v>
      </c>
      <c r="O23" s="148">
        <f t="shared" si="12"/>
        <v>33.799999999999997</v>
      </c>
      <c r="P23" s="135">
        <f t="shared" si="9"/>
        <v>359.5</v>
      </c>
      <c r="Q23" s="135">
        <f t="shared" si="4"/>
        <v>441.2</v>
      </c>
      <c r="R23" s="135">
        <f t="shared" si="4"/>
        <v>490.2</v>
      </c>
      <c r="S23" s="135">
        <f t="shared" si="4"/>
        <v>653.6</v>
      </c>
      <c r="T23" s="135">
        <f t="shared" si="4"/>
        <v>702.6</v>
      </c>
      <c r="U23" s="135">
        <v>0</v>
      </c>
      <c r="V23" s="135">
        <f t="shared" ref="V23:X25" si="14">ROUND($C23*$I23*V$6,1)</f>
        <v>579.29999999999995</v>
      </c>
      <c r="W23" s="135">
        <f t="shared" si="14"/>
        <v>525.70000000000005</v>
      </c>
      <c r="X23" s="135">
        <f t="shared" si="14"/>
        <v>776</v>
      </c>
      <c r="Y23" s="135">
        <v>0</v>
      </c>
      <c r="Z23" s="135">
        <f t="shared" si="6"/>
        <v>532.29999999999995</v>
      </c>
      <c r="AA23" s="135">
        <f t="shared" si="6"/>
        <v>677.5</v>
      </c>
      <c r="AB23" s="135">
        <f t="shared" si="6"/>
        <v>967.8</v>
      </c>
    </row>
    <row r="24" spans="1:28" x14ac:dyDescent="0.2">
      <c r="A24" s="52" t="s">
        <v>31</v>
      </c>
      <c r="B24" s="53" t="s">
        <v>30</v>
      </c>
      <c r="C24" s="54">
        <v>30</v>
      </c>
      <c r="D24" s="47">
        <f t="shared" si="10"/>
        <v>1219</v>
      </c>
      <c r="E24" s="46">
        <v>40.631999999999998</v>
      </c>
      <c r="F24" s="149">
        <v>326.8</v>
      </c>
      <c r="G24" s="147">
        <f t="shared" si="7"/>
        <v>10.893333333333334</v>
      </c>
      <c r="H24" s="150">
        <v>357.6</v>
      </c>
      <c r="I24" s="148">
        <f t="shared" si="11"/>
        <v>11.92</v>
      </c>
      <c r="J24" s="150">
        <f t="shared" si="2"/>
        <v>322.60000000000002</v>
      </c>
      <c r="K24" s="148">
        <v>10.752677399555999</v>
      </c>
      <c r="L24" s="150">
        <v>317.60000000000002</v>
      </c>
      <c r="M24" s="148">
        <f t="shared" si="8"/>
        <v>10.586666666666668</v>
      </c>
      <c r="N24" s="47">
        <f t="shared" si="3"/>
        <v>507</v>
      </c>
      <c r="O24" s="148">
        <f t="shared" si="12"/>
        <v>16.899999999999999</v>
      </c>
      <c r="P24" s="135">
        <f t="shared" si="9"/>
        <v>359.5</v>
      </c>
      <c r="Q24" s="135">
        <f t="shared" si="4"/>
        <v>441.2</v>
      </c>
      <c r="R24" s="135">
        <f t="shared" si="4"/>
        <v>490.2</v>
      </c>
      <c r="S24" s="135">
        <f t="shared" si="4"/>
        <v>653.6</v>
      </c>
      <c r="T24" s="135">
        <f t="shared" si="4"/>
        <v>702.6</v>
      </c>
      <c r="U24" s="135">
        <v>0</v>
      </c>
      <c r="V24" s="135">
        <f t="shared" si="14"/>
        <v>579.29999999999995</v>
      </c>
      <c r="W24" s="135">
        <f t="shared" si="14"/>
        <v>525.70000000000005</v>
      </c>
      <c r="X24" s="135">
        <f t="shared" si="14"/>
        <v>776</v>
      </c>
      <c r="Y24" s="135">
        <v>0</v>
      </c>
      <c r="Z24" s="135">
        <f t="shared" si="6"/>
        <v>532.29999999999995</v>
      </c>
      <c r="AA24" s="135">
        <f t="shared" si="6"/>
        <v>677.5</v>
      </c>
      <c r="AB24" s="135">
        <f t="shared" si="6"/>
        <v>967.8</v>
      </c>
    </row>
    <row r="25" spans="1:28" x14ac:dyDescent="0.2">
      <c r="A25" s="52" t="s">
        <v>32</v>
      </c>
      <c r="B25" s="53" t="s">
        <v>30</v>
      </c>
      <c r="C25" s="54">
        <v>45</v>
      </c>
      <c r="D25" s="47">
        <f t="shared" si="10"/>
        <v>1828.4</v>
      </c>
      <c r="E25" s="46">
        <v>40.631999999999998</v>
      </c>
      <c r="F25" s="149">
        <v>326.8</v>
      </c>
      <c r="G25" s="147">
        <f t="shared" si="7"/>
        <v>7.2622222222222224</v>
      </c>
      <c r="H25" s="150">
        <v>357.6</v>
      </c>
      <c r="I25" s="148">
        <f t="shared" si="11"/>
        <v>7.9466666666666672</v>
      </c>
      <c r="J25" s="150">
        <f t="shared" si="2"/>
        <v>322.60000000000002</v>
      </c>
      <c r="K25" s="148">
        <v>7.1684515997040004</v>
      </c>
      <c r="L25" s="150">
        <v>317.60000000000002</v>
      </c>
      <c r="M25" s="148">
        <f t="shared" si="8"/>
        <v>7.0577777777777779</v>
      </c>
      <c r="N25" s="47">
        <f t="shared" si="3"/>
        <v>507</v>
      </c>
      <c r="O25" s="148">
        <f t="shared" si="12"/>
        <v>11.266666666666667</v>
      </c>
      <c r="P25" s="135">
        <f t="shared" si="9"/>
        <v>359.5</v>
      </c>
      <c r="Q25" s="135">
        <f t="shared" si="4"/>
        <v>441.2</v>
      </c>
      <c r="R25" s="135">
        <f t="shared" si="4"/>
        <v>490.2</v>
      </c>
      <c r="S25" s="135">
        <f t="shared" si="4"/>
        <v>653.6</v>
      </c>
      <c r="T25" s="135">
        <f t="shared" si="4"/>
        <v>702.6</v>
      </c>
      <c r="U25" s="135">
        <v>0</v>
      </c>
      <c r="V25" s="135">
        <f t="shared" si="14"/>
        <v>579.29999999999995</v>
      </c>
      <c r="W25" s="135">
        <f t="shared" si="14"/>
        <v>525.70000000000005</v>
      </c>
      <c r="X25" s="135">
        <f t="shared" si="14"/>
        <v>776</v>
      </c>
      <c r="Y25" s="135">
        <v>0</v>
      </c>
      <c r="Z25" s="135">
        <f t="shared" si="6"/>
        <v>532.29999999999995</v>
      </c>
      <c r="AA25" s="135">
        <f t="shared" si="6"/>
        <v>677.5</v>
      </c>
      <c r="AB25" s="135">
        <f t="shared" si="6"/>
        <v>967.8</v>
      </c>
    </row>
    <row r="26" spans="1:28" x14ac:dyDescent="0.2">
      <c r="A26" s="52" t="s">
        <v>33</v>
      </c>
      <c r="B26" s="53" t="s">
        <v>34</v>
      </c>
      <c r="C26" s="54">
        <v>21.43</v>
      </c>
      <c r="D26" s="47">
        <f t="shared" si="10"/>
        <v>870.7</v>
      </c>
      <c r="E26" s="46">
        <v>40.631999999999998</v>
      </c>
      <c r="F26" s="149">
        <v>412.2</v>
      </c>
      <c r="G26" s="147">
        <f t="shared" si="7"/>
        <v>19.234717685487634</v>
      </c>
      <c r="H26" s="150">
        <v>400.3</v>
      </c>
      <c r="I26" s="148">
        <f t="shared" si="11"/>
        <v>18.679421371908539</v>
      </c>
      <c r="J26" s="150">
        <f t="shared" si="2"/>
        <v>405.9</v>
      </c>
      <c r="K26" s="148">
        <v>18.940000000000001</v>
      </c>
      <c r="L26" s="150">
        <v>361.5</v>
      </c>
      <c r="M26" s="148">
        <f t="shared" si="8"/>
        <v>16.868875408306113</v>
      </c>
      <c r="N26" s="47">
        <f t="shared" si="3"/>
        <v>417.9</v>
      </c>
      <c r="O26" s="148">
        <v>19.503</v>
      </c>
      <c r="P26" s="135">
        <f t="shared" si="9"/>
        <v>453.4</v>
      </c>
      <c r="Q26" s="135">
        <f t="shared" si="4"/>
        <v>556.5</v>
      </c>
      <c r="R26" s="135">
        <f t="shared" si="4"/>
        <v>618.29999999999995</v>
      </c>
      <c r="S26" s="135">
        <f t="shared" si="4"/>
        <v>824.4</v>
      </c>
      <c r="T26" s="135">
        <f t="shared" si="4"/>
        <v>886.2</v>
      </c>
      <c r="U26" s="135">
        <f>H26</f>
        <v>400.3</v>
      </c>
      <c r="V26" s="135">
        <f>U26</f>
        <v>400.3</v>
      </c>
      <c r="W26" s="135">
        <f t="shared" ref="W26:Y26" si="15">V26</f>
        <v>400.3</v>
      </c>
      <c r="X26" s="135">
        <f t="shared" si="15"/>
        <v>400.3</v>
      </c>
      <c r="Y26" s="135">
        <f t="shared" si="15"/>
        <v>400.3</v>
      </c>
      <c r="Z26" s="135">
        <f t="shared" si="6"/>
        <v>669.7</v>
      </c>
      <c r="AA26" s="135">
        <f t="shared" si="6"/>
        <v>852.4</v>
      </c>
      <c r="AB26" s="135">
        <f t="shared" si="6"/>
        <v>1217.7</v>
      </c>
    </row>
    <row r="27" spans="1:28" x14ac:dyDescent="0.2">
      <c r="A27" s="56"/>
      <c r="B27" s="57"/>
      <c r="C27" s="58"/>
      <c r="D27" s="58"/>
      <c r="E27" s="59"/>
      <c r="F27" s="151"/>
      <c r="G27" s="152"/>
      <c r="H27" s="151"/>
      <c r="I27" s="153"/>
      <c r="J27" s="154"/>
      <c r="K27" s="152"/>
      <c r="L27" s="151"/>
      <c r="M27" s="152"/>
      <c r="N27" s="58"/>
      <c r="O27" s="59"/>
      <c r="P27" s="143"/>
      <c r="Q27" s="143"/>
      <c r="R27" s="143"/>
      <c r="S27" s="143"/>
      <c r="T27" s="143"/>
      <c r="U27" s="137"/>
      <c r="V27" s="137"/>
      <c r="W27" s="137"/>
      <c r="X27" s="137"/>
      <c r="Y27" s="137"/>
      <c r="Z27" s="143"/>
      <c r="AA27" s="143"/>
      <c r="AB27" s="143"/>
    </row>
    <row r="28" spans="1:28" x14ac:dyDescent="0.2">
      <c r="A28" s="26"/>
      <c r="B28" s="27" t="s">
        <v>4</v>
      </c>
      <c r="C28" s="28"/>
      <c r="D28" s="29"/>
      <c r="E28" s="30"/>
      <c r="F28" s="29"/>
      <c r="G28" s="30"/>
      <c r="H28" s="31"/>
      <c r="I28" s="30"/>
      <c r="J28" s="31"/>
      <c r="K28" s="30"/>
      <c r="L28" s="29"/>
      <c r="M28" s="29"/>
      <c r="N28" s="30"/>
      <c r="O28" s="30"/>
      <c r="P28" s="30"/>
      <c r="Q28" s="30"/>
      <c r="R28" s="30"/>
      <c r="S28" s="30"/>
      <c r="T28" s="30"/>
      <c r="U28" s="32"/>
      <c r="V28" s="33"/>
      <c r="W28" s="33"/>
      <c r="X28" s="33"/>
      <c r="Y28" s="33"/>
      <c r="Z28" s="29"/>
      <c r="AA28" s="29"/>
      <c r="AB28" s="34"/>
    </row>
    <row r="29" spans="1:28" x14ac:dyDescent="0.2">
      <c r="A29" s="61"/>
      <c r="B29" s="62"/>
      <c r="C29" s="63"/>
      <c r="D29" s="40"/>
      <c r="E29" s="64"/>
      <c r="F29" s="40"/>
      <c r="G29" s="64"/>
      <c r="H29" s="40"/>
      <c r="I29" s="39"/>
      <c r="J29" s="65"/>
      <c r="K29" s="64"/>
      <c r="L29" s="40"/>
      <c r="M29" s="64"/>
      <c r="N29" s="40" t="s">
        <v>201</v>
      </c>
      <c r="O29" s="64"/>
      <c r="P29" s="133"/>
      <c r="Q29" s="133"/>
      <c r="R29" s="133"/>
      <c r="S29" s="133"/>
      <c r="T29" s="133"/>
      <c r="U29" s="134"/>
      <c r="V29" s="134"/>
      <c r="W29" s="134"/>
      <c r="X29" s="134"/>
      <c r="Y29" s="134"/>
      <c r="Z29" s="133"/>
      <c r="AA29" s="133"/>
      <c r="AB29" s="133"/>
    </row>
    <row r="30" spans="1:28" s="67" customFormat="1" ht="14.25" customHeight="1" x14ac:dyDescent="0.2">
      <c r="A30" s="52" t="s">
        <v>36</v>
      </c>
      <c r="B30" s="66" t="s">
        <v>111</v>
      </c>
      <c r="C30" s="54"/>
      <c r="D30" s="47">
        <f t="shared" ref="D30:D61" si="16">ROUND(E30*C30,1)</f>
        <v>0</v>
      </c>
      <c r="E30" s="46">
        <v>0</v>
      </c>
      <c r="F30" s="47">
        <f>ROUND(G30*C30,1)</f>
        <v>0</v>
      </c>
      <c r="G30" s="147">
        <v>0</v>
      </c>
      <c r="H30" s="47">
        <f t="shared" ref="H30:H61" si="17">ROUND(C30*I30,1)</f>
        <v>0</v>
      </c>
      <c r="I30" s="49"/>
      <c r="J30" s="47">
        <f t="shared" ref="J30:J61" si="18">ROUND(K30*C30,1)</f>
        <v>0</v>
      </c>
      <c r="K30" s="49">
        <v>0</v>
      </c>
      <c r="L30" s="47">
        <f t="shared" ref="L30:L61" si="19">ROUND(C30*M30,1)</f>
        <v>0</v>
      </c>
      <c r="M30" s="46">
        <v>0</v>
      </c>
      <c r="N30" s="47">
        <f t="shared" ref="N30:N61" si="20">ROUND(O30*C30,1)</f>
        <v>0</v>
      </c>
      <c r="O30" s="49">
        <v>0</v>
      </c>
      <c r="P30" s="135">
        <f>ROUND($C30*$G30*P$6,1)</f>
        <v>0</v>
      </c>
      <c r="Q30" s="135">
        <f t="shared" ref="Q30:T45" si="21">ROUND($C30*$G30*Q$6,1)</f>
        <v>0</v>
      </c>
      <c r="R30" s="135">
        <f t="shared" si="21"/>
        <v>0</v>
      </c>
      <c r="S30" s="135">
        <f t="shared" si="21"/>
        <v>0</v>
      </c>
      <c r="T30" s="135">
        <f t="shared" si="21"/>
        <v>0</v>
      </c>
      <c r="U30" s="135">
        <f t="shared" ref="U30:Y39" si="22">ROUND($C30*$I30*U$6,1)</f>
        <v>0</v>
      </c>
      <c r="V30" s="135">
        <f t="shared" si="22"/>
        <v>0</v>
      </c>
      <c r="W30" s="135">
        <f t="shared" si="22"/>
        <v>0</v>
      </c>
      <c r="X30" s="135">
        <f t="shared" si="22"/>
        <v>0</v>
      </c>
      <c r="Y30" s="135">
        <f t="shared" si="22"/>
        <v>0</v>
      </c>
      <c r="Z30" s="135">
        <f t="shared" ref="Z30:AB49" si="23">ROUND($J30*Z$6,1)</f>
        <v>0</v>
      </c>
      <c r="AA30" s="135">
        <f t="shared" si="23"/>
        <v>0</v>
      </c>
      <c r="AB30" s="135">
        <f t="shared" si="23"/>
        <v>0</v>
      </c>
    </row>
    <row r="31" spans="1:28" s="67" customFormat="1" x14ac:dyDescent="0.2">
      <c r="A31" s="52" t="s">
        <v>35</v>
      </c>
      <c r="B31" s="53" t="s">
        <v>112</v>
      </c>
      <c r="C31" s="54"/>
      <c r="D31" s="47">
        <f t="shared" si="16"/>
        <v>0</v>
      </c>
      <c r="E31" s="46">
        <v>0</v>
      </c>
      <c r="F31" s="47">
        <f t="shared" ref="F31:F94" si="24">ROUND(G31*C31,1)</f>
        <v>0</v>
      </c>
      <c r="G31" s="147">
        <v>0</v>
      </c>
      <c r="H31" s="47">
        <f t="shared" si="17"/>
        <v>0</v>
      </c>
      <c r="I31" s="49"/>
      <c r="J31" s="47">
        <f t="shared" si="18"/>
        <v>0</v>
      </c>
      <c r="K31" s="49">
        <v>0</v>
      </c>
      <c r="L31" s="47">
        <f t="shared" si="19"/>
        <v>0</v>
      </c>
      <c r="M31" s="46">
        <v>0</v>
      </c>
      <c r="N31" s="47">
        <f t="shared" si="20"/>
        <v>0</v>
      </c>
      <c r="O31" s="49">
        <v>0</v>
      </c>
      <c r="P31" s="135">
        <f t="shared" ref="P31:T62" si="25">ROUND($C31*$G31*P$6,1)</f>
        <v>0</v>
      </c>
      <c r="Q31" s="135">
        <f t="shared" si="21"/>
        <v>0</v>
      </c>
      <c r="R31" s="135">
        <f t="shared" si="21"/>
        <v>0</v>
      </c>
      <c r="S31" s="135">
        <f t="shared" si="21"/>
        <v>0</v>
      </c>
      <c r="T31" s="135">
        <f t="shared" si="21"/>
        <v>0</v>
      </c>
      <c r="U31" s="135">
        <f t="shared" si="22"/>
        <v>0</v>
      </c>
      <c r="V31" s="135">
        <f t="shared" si="22"/>
        <v>0</v>
      </c>
      <c r="W31" s="135">
        <f t="shared" si="22"/>
        <v>0</v>
      </c>
      <c r="X31" s="135">
        <f t="shared" si="22"/>
        <v>0</v>
      </c>
      <c r="Y31" s="135">
        <f t="shared" si="22"/>
        <v>0</v>
      </c>
      <c r="Z31" s="135">
        <f t="shared" si="23"/>
        <v>0</v>
      </c>
      <c r="AA31" s="135">
        <f t="shared" si="23"/>
        <v>0</v>
      </c>
      <c r="AB31" s="135">
        <f t="shared" si="23"/>
        <v>0</v>
      </c>
    </row>
    <row r="32" spans="1:28" s="67" customFormat="1" x14ac:dyDescent="0.2">
      <c r="A32" s="52" t="s">
        <v>37</v>
      </c>
      <c r="B32" s="53" t="s">
        <v>113</v>
      </c>
      <c r="C32" s="54"/>
      <c r="D32" s="47">
        <f t="shared" si="16"/>
        <v>0</v>
      </c>
      <c r="E32" s="46">
        <v>0</v>
      </c>
      <c r="F32" s="47">
        <f t="shared" si="24"/>
        <v>0</v>
      </c>
      <c r="G32" s="147">
        <v>0</v>
      </c>
      <c r="H32" s="47">
        <f t="shared" si="17"/>
        <v>0</v>
      </c>
      <c r="I32" s="49"/>
      <c r="J32" s="47">
        <f t="shared" si="18"/>
        <v>0</v>
      </c>
      <c r="K32" s="49">
        <v>0</v>
      </c>
      <c r="L32" s="47">
        <f t="shared" si="19"/>
        <v>0</v>
      </c>
      <c r="M32" s="46">
        <v>0</v>
      </c>
      <c r="N32" s="47">
        <f t="shared" si="20"/>
        <v>0</v>
      </c>
      <c r="O32" s="49">
        <v>0</v>
      </c>
      <c r="P32" s="135">
        <f t="shared" si="25"/>
        <v>0</v>
      </c>
      <c r="Q32" s="135">
        <f t="shared" si="21"/>
        <v>0</v>
      </c>
      <c r="R32" s="135">
        <f t="shared" si="21"/>
        <v>0</v>
      </c>
      <c r="S32" s="135">
        <f t="shared" si="21"/>
        <v>0</v>
      </c>
      <c r="T32" s="135">
        <f t="shared" si="21"/>
        <v>0</v>
      </c>
      <c r="U32" s="135">
        <f t="shared" si="22"/>
        <v>0</v>
      </c>
      <c r="V32" s="135">
        <f t="shared" si="22"/>
        <v>0</v>
      </c>
      <c r="W32" s="135">
        <f t="shared" si="22"/>
        <v>0</v>
      </c>
      <c r="X32" s="135">
        <f t="shared" si="22"/>
        <v>0</v>
      </c>
      <c r="Y32" s="135">
        <f t="shared" si="22"/>
        <v>0</v>
      </c>
      <c r="Z32" s="135">
        <f t="shared" si="23"/>
        <v>0</v>
      </c>
      <c r="AA32" s="135">
        <f t="shared" si="23"/>
        <v>0</v>
      </c>
      <c r="AB32" s="135">
        <f t="shared" si="23"/>
        <v>0</v>
      </c>
    </row>
    <row r="33" spans="1:28" s="67" customFormat="1" x14ac:dyDescent="0.2">
      <c r="A33" s="52" t="s">
        <v>49</v>
      </c>
      <c r="B33" s="53" t="s">
        <v>114</v>
      </c>
      <c r="C33" s="54"/>
      <c r="D33" s="47">
        <f t="shared" si="16"/>
        <v>0</v>
      </c>
      <c r="E33" s="46">
        <v>0</v>
      </c>
      <c r="F33" s="47">
        <f t="shared" si="24"/>
        <v>0</v>
      </c>
      <c r="G33" s="147">
        <v>0</v>
      </c>
      <c r="H33" s="47">
        <f t="shared" si="17"/>
        <v>0</v>
      </c>
      <c r="I33" s="49"/>
      <c r="J33" s="47">
        <f t="shared" si="18"/>
        <v>0</v>
      </c>
      <c r="K33" s="49">
        <v>0</v>
      </c>
      <c r="L33" s="47">
        <f t="shared" si="19"/>
        <v>0</v>
      </c>
      <c r="M33" s="46">
        <v>0</v>
      </c>
      <c r="N33" s="47">
        <f t="shared" si="20"/>
        <v>0</v>
      </c>
      <c r="O33" s="49">
        <v>0</v>
      </c>
      <c r="P33" s="135">
        <f t="shared" si="25"/>
        <v>0</v>
      </c>
      <c r="Q33" s="135">
        <f t="shared" si="21"/>
        <v>0</v>
      </c>
      <c r="R33" s="135">
        <f t="shared" si="21"/>
        <v>0</v>
      </c>
      <c r="S33" s="135">
        <f t="shared" si="21"/>
        <v>0</v>
      </c>
      <c r="T33" s="135">
        <f t="shared" si="21"/>
        <v>0</v>
      </c>
      <c r="U33" s="135">
        <f t="shared" si="22"/>
        <v>0</v>
      </c>
      <c r="V33" s="135">
        <f t="shared" si="22"/>
        <v>0</v>
      </c>
      <c r="W33" s="135">
        <f t="shared" si="22"/>
        <v>0</v>
      </c>
      <c r="X33" s="135">
        <f t="shared" si="22"/>
        <v>0</v>
      </c>
      <c r="Y33" s="135">
        <f t="shared" si="22"/>
        <v>0</v>
      </c>
      <c r="Z33" s="135">
        <f t="shared" si="23"/>
        <v>0</v>
      </c>
      <c r="AA33" s="135">
        <f t="shared" si="23"/>
        <v>0</v>
      </c>
      <c r="AB33" s="135">
        <f t="shared" si="23"/>
        <v>0</v>
      </c>
    </row>
    <row r="34" spans="1:28" s="67" customFormat="1" ht="25.5" x14ac:dyDescent="0.2">
      <c r="A34" s="52" t="s">
        <v>48</v>
      </c>
      <c r="B34" s="53" t="s">
        <v>119</v>
      </c>
      <c r="C34" s="54">
        <v>77</v>
      </c>
      <c r="D34" s="47">
        <f t="shared" si="16"/>
        <v>3128.7</v>
      </c>
      <c r="E34" s="46">
        <v>40.631999999999998</v>
      </c>
      <c r="F34" s="47">
        <f t="shared" si="24"/>
        <v>916.9</v>
      </c>
      <c r="G34" s="147">
        <v>11.907999999999999</v>
      </c>
      <c r="H34" s="47">
        <f t="shared" si="17"/>
        <v>890.4</v>
      </c>
      <c r="I34" s="148">
        <v>11.563000000000001</v>
      </c>
      <c r="J34" s="47">
        <f t="shared" si="18"/>
        <v>901.7</v>
      </c>
      <c r="K34" s="148">
        <v>11.71</v>
      </c>
      <c r="L34" s="47">
        <f t="shared" si="19"/>
        <v>913.9</v>
      </c>
      <c r="M34" s="148">
        <v>11.869</v>
      </c>
      <c r="N34" s="47">
        <f t="shared" si="20"/>
        <v>930</v>
      </c>
      <c r="O34" s="148">
        <v>12.077999999999999</v>
      </c>
      <c r="P34" s="135">
        <f t="shared" si="25"/>
        <v>1008.6</v>
      </c>
      <c r="Q34" s="135">
        <f t="shared" si="21"/>
        <v>1237.8</v>
      </c>
      <c r="R34" s="135">
        <f t="shared" si="21"/>
        <v>1375.4</v>
      </c>
      <c r="S34" s="135">
        <f t="shared" si="21"/>
        <v>1833.8</v>
      </c>
      <c r="T34" s="135">
        <f t="shared" si="21"/>
        <v>1971.4</v>
      </c>
      <c r="U34" s="135">
        <f t="shared" si="22"/>
        <v>1219.8</v>
      </c>
      <c r="V34" s="135">
        <f t="shared" si="22"/>
        <v>1442.4</v>
      </c>
      <c r="W34" s="135">
        <f t="shared" si="22"/>
        <v>1308.8</v>
      </c>
      <c r="X34" s="135">
        <f t="shared" si="22"/>
        <v>1932.1</v>
      </c>
      <c r="Y34" s="135">
        <f t="shared" si="22"/>
        <v>2671.1</v>
      </c>
      <c r="Z34" s="135">
        <f t="shared" si="23"/>
        <v>1487.8</v>
      </c>
      <c r="AA34" s="135">
        <f t="shared" si="23"/>
        <v>1893.6</v>
      </c>
      <c r="AB34" s="135">
        <f t="shared" si="23"/>
        <v>2705.1</v>
      </c>
    </row>
    <row r="35" spans="1:28" s="67" customFormat="1" ht="25.5" x14ac:dyDescent="0.2">
      <c r="A35" s="52" t="s">
        <v>83</v>
      </c>
      <c r="B35" s="53" t="s">
        <v>115</v>
      </c>
      <c r="C35" s="54">
        <v>128</v>
      </c>
      <c r="D35" s="47">
        <f t="shared" si="16"/>
        <v>5200.8999999999996</v>
      </c>
      <c r="E35" s="46">
        <v>40.631999999999998</v>
      </c>
      <c r="F35" s="47">
        <f t="shared" si="24"/>
        <v>1524.2</v>
      </c>
      <c r="G35" s="147">
        <v>11.907999999999999</v>
      </c>
      <c r="H35" s="47">
        <f t="shared" si="17"/>
        <v>1480.1</v>
      </c>
      <c r="I35" s="148">
        <v>11.563000000000001</v>
      </c>
      <c r="J35" s="47">
        <f t="shared" si="18"/>
        <v>1498.9</v>
      </c>
      <c r="K35" s="148">
        <v>11.71</v>
      </c>
      <c r="L35" s="47">
        <f t="shared" si="19"/>
        <v>1519.2</v>
      </c>
      <c r="M35" s="148">
        <v>11.869</v>
      </c>
      <c r="N35" s="47">
        <f t="shared" si="20"/>
        <v>1546</v>
      </c>
      <c r="O35" s="148">
        <v>12.077999999999999</v>
      </c>
      <c r="P35" s="135">
        <f t="shared" si="25"/>
        <v>1676.6</v>
      </c>
      <c r="Q35" s="135">
        <f t="shared" si="21"/>
        <v>2057.6999999999998</v>
      </c>
      <c r="R35" s="135">
        <f t="shared" si="21"/>
        <v>2286.3000000000002</v>
      </c>
      <c r="S35" s="135">
        <f t="shared" si="21"/>
        <v>3048.4</v>
      </c>
      <c r="T35" s="135">
        <f t="shared" si="21"/>
        <v>3277.1</v>
      </c>
      <c r="U35" s="135">
        <f t="shared" si="22"/>
        <v>2027.7</v>
      </c>
      <c r="V35" s="135">
        <f t="shared" si="22"/>
        <v>2397.6999999999998</v>
      </c>
      <c r="W35" s="135">
        <f t="shared" si="22"/>
        <v>2175.6999999999998</v>
      </c>
      <c r="X35" s="135">
        <f t="shared" si="22"/>
        <v>3211.7</v>
      </c>
      <c r="Y35" s="135">
        <f t="shared" si="22"/>
        <v>4440.2</v>
      </c>
      <c r="Z35" s="135">
        <f t="shared" si="23"/>
        <v>2473.1999999999998</v>
      </c>
      <c r="AA35" s="135">
        <f t="shared" si="23"/>
        <v>3147.7</v>
      </c>
      <c r="AB35" s="135">
        <f t="shared" si="23"/>
        <v>4496.7</v>
      </c>
    </row>
    <row r="36" spans="1:28" s="67" customFormat="1" x14ac:dyDescent="0.2">
      <c r="A36" s="52" t="s">
        <v>77</v>
      </c>
      <c r="B36" s="53" t="s">
        <v>116</v>
      </c>
      <c r="C36" s="54">
        <v>50</v>
      </c>
      <c r="D36" s="47">
        <f t="shared" si="16"/>
        <v>2031.6</v>
      </c>
      <c r="E36" s="46">
        <v>40.631999999999998</v>
      </c>
      <c r="F36" s="47">
        <f t="shared" si="24"/>
        <v>595.4</v>
      </c>
      <c r="G36" s="147">
        <v>11.907999999999999</v>
      </c>
      <c r="H36" s="47">
        <f t="shared" si="17"/>
        <v>578.20000000000005</v>
      </c>
      <c r="I36" s="148">
        <v>11.563000000000001</v>
      </c>
      <c r="J36" s="47">
        <f t="shared" si="18"/>
        <v>585.5</v>
      </c>
      <c r="K36" s="148">
        <v>11.71</v>
      </c>
      <c r="L36" s="47">
        <f t="shared" si="19"/>
        <v>593.5</v>
      </c>
      <c r="M36" s="148">
        <v>11.869</v>
      </c>
      <c r="N36" s="47">
        <f t="shared" si="20"/>
        <v>603.9</v>
      </c>
      <c r="O36" s="148">
        <v>12.077999999999999</v>
      </c>
      <c r="P36" s="135">
        <f t="shared" si="25"/>
        <v>654.9</v>
      </c>
      <c r="Q36" s="135">
        <f t="shared" si="21"/>
        <v>803.8</v>
      </c>
      <c r="R36" s="135">
        <f t="shared" si="21"/>
        <v>893.1</v>
      </c>
      <c r="S36" s="135">
        <f t="shared" si="21"/>
        <v>1190.8</v>
      </c>
      <c r="T36" s="135">
        <f t="shared" si="21"/>
        <v>1280.0999999999999</v>
      </c>
      <c r="U36" s="135">
        <f t="shared" si="22"/>
        <v>792.1</v>
      </c>
      <c r="V36" s="135">
        <f t="shared" si="22"/>
        <v>936.6</v>
      </c>
      <c r="W36" s="135">
        <f t="shared" si="22"/>
        <v>849.9</v>
      </c>
      <c r="X36" s="135">
        <f t="shared" si="22"/>
        <v>1254.5999999999999</v>
      </c>
      <c r="Y36" s="135">
        <f t="shared" si="22"/>
        <v>1734.5</v>
      </c>
      <c r="Z36" s="135">
        <f t="shared" si="23"/>
        <v>966.1</v>
      </c>
      <c r="AA36" s="135">
        <f t="shared" si="23"/>
        <v>1229.5999999999999</v>
      </c>
      <c r="AB36" s="135">
        <f t="shared" si="23"/>
        <v>1756.5</v>
      </c>
    </row>
    <row r="37" spans="1:28" s="67" customFormat="1" x14ac:dyDescent="0.2">
      <c r="A37" s="52" t="s">
        <v>93</v>
      </c>
      <c r="B37" s="53" t="s">
        <v>117</v>
      </c>
      <c r="C37" s="54">
        <v>218</v>
      </c>
      <c r="D37" s="47">
        <f t="shared" si="16"/>
        <v>8857.7999999999993</v>
      </c>
      <c r="E37" s="46">
        <v>40.631999999999998</v>
      </c>
      <c r="F37" s="47">
        <f t="shared" si="24"/>
        <v>2595.9</v>
      </c>
      <c r="G37" s="147">
        <v>11.907999999999999</v>
      </c>
      <c r="H37" s="47">
        <f t="shared" si="17"/>
        <v>2520.6999999999998</v>
      </c>
      <c r="I37" s="148">
        <v>11.563000000000001</v>
      </c>
      <c r="J37" s="47">
        <f t="shared" si="18"/>
        <v>2552.8000000000002</v>
      </c>
      <c r="K37" s="148">
        <v>11.71</v>
      </c>
      <c r="L37" s="47">
        <f t="shared" si="19"/>
        <v>2587.4</v>
      </c>
      <c r="M37" s="148">
        <v>11.869</v>
      </c>
      <c r="N37" s="47">
        <f t="shared" si="20"/>
        <v>2633</v>
      </c>
      <c r="O37" s="148">
        <v>12.077999999999999</v>
      </c>
      <c r="P37" s="135">
        <f t="shared" si="25"/>
        <v>2855.5</v>
      </c>
      <c r="Q37" s="135">
        <f t="shared" si="21"/>
        <v>3504.5</v>
      </c>
      <c r="R37" s="135">
        <f t="shared" si="21"/>
        <v>3893.9</v>
      </c>
      <c r="S37" s="135">
        <f t="shared" si="21"/>
        <v>5191.8999999999996</v>
      </c>
      <c r="T37" s="135">
        <f t="shared" si="21"/>
        <v>5581.3</v>
      </c>
      <c r="U37" s="135">
        <f t="shared" si="22"/>
        <v>3453.4</v>
      </c>
      <c r="V37" s="135">
        <f t="shared" si="22"/>
        <v>4083.6</v>
      </c>
      <c r="W37" s="135">
        <f t="shared" si="22"/>
        <v>3705.5</v>
      </c>
      <c r="X37" s="135">
        <f t="shared" si="22"/>
        <v>5470</v>
      </c>
      <c r="Y37" s="135">
        <f t="shared" si="22"/>
        <v>7562.2</v>
      </c>
      <c r="Z37" s="135">
        <f t="shared" si="23"/>
        <v>4212.1000000000004</v>
      </c>
      <c r="AA37" s="135">
        <f t="shared" si="23"/>
        <v>5360.9</v>
      </c>
      <c r="AB37" s="135">
        <f t="shared" si="23"/>
        <v>7658.4</v>
      </c>
    </row>
    <row r="38" spans="1:28" s="67" customFormat="1" x14ac:dyDescent="0.2">
      <c r="A38" s="52" t="s">
        <v>101</v>
      </c>
      <c r="B38" s="53" t="s">
        <v>118</v>
      </c>
      <c r="C38" s="54">
        <v>77</v>
      </c>
      <c r="D38" s="47">
        <f t="shared" si="16"/>
        <v>3128.7</v>
      </c>
      <c r="E38" s="46">
        <v>40.631999999999998</v>
      </c>
      <c r="F38" s="47">
        <f t="shared" si="24"/>
        <v>916.9</v>
      </c>
      <c r="G38" s="147">
        <v>11.907999999999999</v>
      </c>
      <c r="H38" s="47">
        <f t="shared" si="17"/>
        <v>890.4</v>
      </c>
      <c r="I38" s="148">
        <v>11.563000000000001</v>
      </c>
      <c r="J38" s="47">
        <f t="shared" si="18"/>
        <v>901.7</v>
      </c>
      <c r="K38" s="148">
        <v>11.71</v>
      </c>
      <c r="L38" s="47">
        <f t="shared" si="19"/>
        <v>913.9</v>
      </c>
      <c r="M38" s="148">
        <v>11.869</v>
      </c>
      <c r="N38" s="47">
        <f t="shared" si="20"/>
        <v>930</v>
      </c>
      <c r="O38" s="148">
        <v>12.077999999999999</v>
      </c>
      <c r="P38" s="135">
        <f t="shared" si="25"/>
        <v>1008.6</v>
      </c>
      <c r="Q38" s="135">
        <f t="shared" si="21"/>
        <v>1237.8</v>
      </c>
      <c r="R38" s="135">
        <f t="shared" si="21"/>
        <v>1375.4</v>
      </c>
      <c r="S38" s="135">
        <f t="shared" si="21"/>
        <v>1833.8</v>
      </c>
      <c r="T38" s="135">
        <f t="shared" si="21"/>
        <v>1971.4</v>
      </c>
      <c r="U38" s="135">
        <f t="shared" si="22"/>
        <v>1219.8</v>
      </c>
      <c r="V38" s="135">
        <f t="shared" si="22"/>
        <v>1442.4</v>
      </c>
      <c r="W38" s="135">
        <f t="shared" si="22"/>
        <v>1308.8</v>
      </c>
      <c r="X38" s="135">
        <f t="shared" si="22"/>
        <v>1932.1</v>
      </c>
      <c r="Y38" s="135">
        <f t="shared" si="22"/>
        <v>2671.1</v>
      </c>
      <c r="Z38" s="135">
        <f t="shared" si="23"/>
        <v>1487.8</v>
      </c>
      <c r="AA38" s="135">
        <f t="shared" si="23"/>
        <v>1893.6</v>
      </c>
      <c r="AB38" s="135">
        <f t="shared" si="23"/>
        <v>2705.1</v>
      </c>
    </row>
    <row r="39" spans="1:28" s="67" customFormat="1" x14ac:dyDescent="0.2">
      <c r="A39" s="52" t="s">
        <v>68</v>
      </c>
      <c r="B39" s="53" t="s">
        <v>120</v>
      </c>
      <c r="C39" s="54">
        <v>77</v>
      </c>
      <c r="D39" s="47">
        <f t="shared" si="16"/>
        <v>3128.7</v>
      </c>
      <c r="E39" s="46">
        <v>40.631999999999998</v>
      </c>
      <c r="F39" s="47">
        <f t="shared" si="24"/>
        <v>916.9</v>
      </c>
      <c r="G39" s="147">
        <v>11.907999999999999</v>
      </c>
      <c r="H39" s="47">
        <f t="shared" si="17"/>
        <v>890.4</v>
      </c>
      <c r="I39" s="148">
        <v>11.563000000000001</v>
      </c>
      <c r="J39" s="47">
        <f t="shared" si="18"/>
        <v>901.7</v>
      </c>
      <c r="K39" s="148">
        <v>11.71</v>
      </c>
      <c r="L39" s="47">
        <f t="shared" si="19"/>
        <v>913.9</v>
      </c>
      <c r="M39" s="148">
        <v>11.869</v>
      </c>
      <c r="N39" s="47">
        <f t="shared" si="20"/>
        <v>930</v>
      </c>
      <c r="O39" s="148">
        <v>12.077999999999999</v>
      </c>
      <c r="P39" s="135">
        <f t="shared" si="25"/>
        <v>1008.6</v>
      </c>
      <c r="Q39" s="135">
        <f t="shared" si="21"/>
        <v>1237.8</v>
      </c>
      <c r="R39" s="135">
        <f t="shared" si="21"/>
        <v>1375.4</v>
      </c>
      <c r="S39" s="135">
        <f t="shared" si="21"/>
        <v>1833.8</v>
      </c>
      <c r="T39" s="135">
        <f t="shared" si="21"/>
        <v>1971.4</v>
      </c>
      <c r="U39" s="135">
        <f t="shared" si="22"/>
        <v>1219.8</v>
      </c>
      <c r="V39" s="135">
        <f t="shared" si="22"/>
        <v>1442.4</v>
      </c>
      <c r="W39" s="135">
        <f t="shared" si="22"/>
        <v>1308.8</v>
      </c>
      <c r="X39" s="135">
        <f t="shared" si="22"/>
        <v>1932.1</v>
      </c>
      <c r="Y39" s="135">
        <f t="shared" si="22"/>
        <v>2671.1</v>
      </c>
      <c r="Z39" s="135">
        <f t="shared" si="23"/>
        <v>1487.8</v>
      </c>
      <c r="AA39" s="135">
        <f t="shared" si="23"/>
        <v>1893.6</v>
      </c>
      <c r="AB39" s="135">
        <f t="shared" si="23"/>
        <v>2705.1</v>
      </c>
    </row>
    <row r="40" spans="1:28" s="67" customFormat="1" ht="25.5" x14ac:dyDescent="0.2">
      <c r="A40" s="52" t="s">
        <v>94</v>
      </c>
      <c r="B40" s="53" t="s">
        <v>121</v>
      </c>
      <c r="C40" s="54">
        <v>210</v>
      </c>
      <c r="D40" s="47">
        <f t="shared" si="16"/>
        <v>8532.7000000000007</v>
      </c>
      <c r="E40" s="46">
        <v>40.631999999999998</v>
      </c>
      <c r="F40" s="47">
        <f t="shared" si="24"/>
        <v>2500.6999999999998</v>
      </c>
      <c r="G40" s="147">
        <v>11.907999999999999</v>
      </c>
      <c r="H40" s="47">
        <f t="shared" si="17"/>
        <v>2428.1999999999998</v>
      </c>
      <c r="I40" s="148">
        <v>11.563000000000001</v>
      </c>
      <c r="J40" s="47">
        <f t="shared" si="18"/>
        <v>2459.1</v>
      </c>
      <c r="K40" s="148">
        <v>11.71</v>
      </c>
      <c r="L40" s="47">
        <f t="shared" si="19"/>
        <v>2492.5</v>
      </c>
      <c r="M40" s="148">
        <v>11.869</v>
      </c>
      <c r="N40" s="47">
        <f t="shared" si="20"/>
        <v>2536.4</v>
      </c>
      <c r="O40" s="148">
        <v>12.077999999999999</v>
      </c>
      <c r="P40" s="135">
        <f t="shared" si="25"/>
        <v>2750.7</v>
      </c>
      <c r="Q40" s="135">
        <f t="shared" si="21"/>
        <v>3375.9</v>
      </c>
      <c r="R40" s="135">
        <f t="shared" si="21"/>
        <v>3751</v>
      </c>
      <c r="S40" s="135">
        <f t="shared" si="21"/>
        <v>5001.3999999999996</v>
      </c>
      <c r="T40" s="135">
        <f t="shared" si="21"/>
        <v>5376.5</v>
      </c>
      <c r="U40" s="135">
        <f t="shared" ref="U40:Y49" si="26">ROUND($C40*$I40*U$6,1)</f>
        <v>3326.7</v>
      </c>
      <c r="V40" s="135">
        <f t="shared" si="26"/>
        <v>3933.7</v>
      </c>
      <c r="W40" s="135">
        <f t="shared" si="26"/>
        <v>3569.5</v>
      </c>
      <c r="X40" s="135">
        <f t="shared" si="26"/>
        <v>5269.3</v>
      </c>
      <c r="Y40" s="135">
        <f t="shared" si="26"/>
        <v>7284.7</v>
      </c>
      <c r="Z40" s="135">
        <f t="shared" si="23"/>
        <v>4057.5</v>
      </c>
      <c r="AA40" s="135">
        <f t="shared" si="23"/>
        <v>5164.1000000000004</v>
      </c>
      <c r="AB40" s="135">
        <f t="shared" si="23"/>
        <v>7377.3</v>
      </c>
    </row>
    <row r="41" spans="1:28" s="67" customFormat="1" ht="25.5" x14ac:dyDescent="0.2">
      <c r="A41" s="52" t="s">
        <v>79</v>
      </c>
      <c r="B41" s="53" t="s">
        <v>122</v>
      </c>
      <c r="C41" s="54">
        <v>118.3</v>
      </c>
      <c r="D41" s="47">
        <f t="shared" si="16"/>
        <v>4806.8</v>
      </c>
      <c r="E41" s="46">
        <v>40.631999999999998</v>
      </c>
      <c r="F41" s="47">
        <f t="shared" si="24"/>
        <v>1408.7</v>
      </c>
      <c r="G41" s="147">
        <v>11.907999999999999</v>
      </c>
      <c r="H41" s="47">
        <f t="shared" si="17"/>
        <v>1367.9</v>
      </c>
      <c r="I41" s="148">
        <v>11.563000000000001</v>
      </c>
      <c r="J41" s="47">
        <f t="shared" si="18"/>
        <v>1385.3</v>
      </c>
      <c r="K41" s="148">
        <v>11.71</v>
      </c>
      <c r="L41" s="47">
        <f t="shared" si="19"/>
        <v>1404.1</v>
      </c>
      <c r="M41" s="148">
        <v>11.869</v>
      </c>
      <c r="N41" s="47">
        <f t="shared" si="20"/>
        <v>1428.8</v>
      </c>
      <c r="O41" s="148">
        <v>12.077999999999999</v>
      </c>
      <c r="P41" s="135">
        <f t="shared" si="25"/>
        <v>1549.6</v>
      </c>
      <c r="Q41" s="135">
        <f t="shared" si="21"/>
        <v>1901.8</v>
      </c>
      <c r="R41" s="135">
        <f t="shared" si="21"/>
        <v>2113.1</v>
      </c>
      <c r="S41" s="135">
        <f t="shared" si="21"/>
        <v>2817.4</v>
      </c>
      <c r="T41" s="135">
        <f t="shared" si="21"/>
        <v>3028.7</v>
      </c>
      <c r="U41" s="135">
        <f t="shared" si="26"/>
        <v>1874</v>
      </c>
      <c r="V41" s="135">
        <f t="shared" si="26"/>
        <v>2216</v>
      </c>
      <c r="W41" s="135">
        <f t="shared" si="26"/>
        <v>2010.8</v>
      </c>
      <c r="X41" s="135">
        <f t="shared" si="26"/>
        <v>2968.3</v>
      </c>
      <c r="Y41" s="135">
        <f t="shared" si="26"/>
        <v>4103.7</v>
      </c>
      <c r="Z41" s="135">
        <f t="shared" si="23"/>
        <v>2285.6999999999998</v>
      </c>
      <c r="AA41" s="135">
        <f t="shared" si="23"/>
        <v>2909.1</v>
      </c>
      <c r="AB41" s="135">
        <f t="shared" si="23"/>
        <v>4155.8999999999996</v>
      </c>
    </row>
    <row r="42" spans="1:28" s="67" customFormat="1" x14ac:dyDescent="0.2">
      <c r="A42" s="52" t="s">
        <v>62</v>
      </c>
      <c r="B42" s="53" t="s">
        <v>123</v>
      </c>
      <c r="C42" s="54">
        <v>237</v>
      </c>
      <c r="D42" s="47">
        <f t="shared" si="16"/>
        <v>9629.7999999999993</v>
      </c>
      <c r="E42" s="46">
        <v>40.631999999999998</v>
      </c>
      <c r="F42" s="47">
        <f t="shared" si="24"/>
        <v>2822.2</v>
      </c>
      <c r="G42" s="147">
        <v>11.907999999999999</v>
      </c>
      <c r="H42" s="47">
        <f t="shared" si="17"/>
        <v>2740.4</v>
      </c>
      <c r="I42" s="148">
        <v>11.563000000000001</v>
      </c>
      <c r="J42" s="47">
        <f t="shared" si="18"/>
        <v>2775.3</v>
      </c>
      <c r="K42" s="148">
        <v>11.71</v>
      </c>
      <c r="L42" s="47">
        <f t="shared" si="19"/>
        <v>2813</v>
      </c>
      <c r="M42" s="148">
        <v>11.869</v>
      </c>
      <c r="N42" s="47">
        <f t="shared" si="20"/>
        <v>2862.5</v>
      </c>
      <c r="O42" s="148">
        <v>12.077999999999999</v>
      </c>
      <c r="P42" s="135">
        <f t="shared" si="25"/>
        <v>3104.4</v>
      </c>
      <c r="Q42" s="135">
        <f t="shared" si="21"/>
        <v>3810</v>
      </c>
      <c r="R42" s="135">
        <f t="shared" si="21"/>
        <v>4233.3</v>
      </c>
      <c r="S42" s="135">
        <f t="shared" si="21"/>
        <v>5644.4</v>
      </c>
      <c r="T42" s="135">
        <f t="shared" si="21"/>
        <v>6067.7</v>
      </c>
      <c r="U42" s="135">
        <f t="shared" si="26"/>
        <v>3754.4</v>
      </c>
      <c r="V42" s="135">
        <f t="shared" si="26"/>
        <v>4439.5</v>
      </c>
      <c r="W42" s="135">
        <f t="shared" si="26"/>
        <v>4028.4</v>
      </c>
      <c r="X42" s="135">
        <f t="shared" si="26"/>
        <v>5946.7</v>
      </c>
      <c r="Y42" s="135">
        <f t="shared" si="26"/>
        <v>8221.2999999999993</v>
      </c>
      <c r="Z42" s="135">
        <f t="shared" si="23"/>
        <v>4579.2</v>
      </c>
      <c r="AA42" s="135">
        <f t="shared" si="23"/>
        <v>5828.1</v>
      </c>
      <c r="AB42" s="135">
        <f t="shared" si="23"/>
        <v>8325.9</v>
      </c>
    </row>
    <row r="43" spans="1:28" s="67" customFormat="1" x14ac:dyDescent="0.2">
      <c r="A43" s="52" t="s">
        <v>87</v>
      </c>
      <c r="B43" s="53" t="s">
        <v>124</v>
      </c>
      <c r="C43" s="54">
        <v>128</v>
      </c>
      <c r="D43" s="47">
        <f t="shared" si="16"/>
        <v>5200.8999999999996</v>
      </c>
      <c r="E43" s="46">
        <v>40.631999999999998</v>
      </c>
      <c r="F43" s="47">
        <f t="shared" si="24"/>
        <v>1524.2</v>
      </c>
      <c r="G43" s="147">
        <v>11.907999999999999</v>
      </c>
      <c r="H43" s="47">
        <f t="shared" si="17"/>
        <v>1480.1</v>
      </c>
      <c r="I43" s="148">
        <v>11.563000000000001</v>
      </c>
      <c r="J43" s="47">
        <f t="shared" si="18"/>
        <v>1498.9</v>
      </c>
      <c r="K43" s="148">
        <v>11.71</v>
      </c>
      <c r="L43" s="47">
        <f t="shared" si="19"/>
        <v>1519.2</v>
      </c>
      <c r="M43" s="148">
        <v>11.869</v>
      </c>
      <c r="N43" s="47">
        <f t="shared" si="20"/>
        <v>1546</v>
      </c>
      <c r="O43" s="148">
        <v>12.077999999999999</v>
      </c>
      <c r="P43" s="135">
        <f t="shared" si="25"/>
        <v>1676.6</v>
      </c>
      <c r="Q43" s="135">
        <f t="shared" si="21"/>
        <v>2057.6999999999998</v>
      </c>
      <c r="R43" s="135">
        <f t="shared" si="21"/>
        <v>2286.3000000000002</v>
      </c>
      <c r="S43" s="135">
        <f t="shared" si="21"/>
        <v>3048.4</v>
      </c>
      <c r="T43" s="135">
        <f t="shared" si="21"/>
        <v>3277.1</v>
      </c>
      <c r="U43" s="135">
        <f t="shared" si="26"/>
        <v>2027.7</v>
      </c>
      <c r="V43" s="135">
        <f t="shared" si="26"/>
        <v>2397.6999999999998</v>
      </c>
      <c r="W43" s="135">
        <f t="shared" si="26"/>
        <v>2175.6999999999998</v>
      </c>
      <c r="X43" s="135">
        <f t="shared" si="26"/>
        <v>3211.7</v>
      </c>
      <c r="Y43" s="135">
        <f t="shared" si="26"/>
        <v>4440.2</v>
      </c>
      <c r="Z43" s="135">
        <f t="shared" si="23"/>
        <v>2473.1999999999998</v>
      </c>
      <c r="AA43" s="135">
        <f t="shared" si="23"/>
        <v>3147.7</v>
      </c>
      <c r="AB43" s="135">
        <f t="shared" si="23"/>
        <v>4496.7</v>
      </c>
    </row>
    <row r="44" spans="1:28" s="67" customFormat="1" x14ac:dyDescent="0.2">
      <c r="A44" s="52" t="s">
        <v>103</v>
      </c>
      <c r="B44" s="53" t="s">
        <v>125</v>
      </c>
      <c r="C44" s="54">
        <v>128</v>
      </c>
      <c r="D44" s="47">
        <f t="shared" si="16"/>
        <v>5200.8999999999996</v>
      </c>
      <c r="E44" s="46">
        <v>40.631999999999998</v>
      </c>
      <c r="F44" s="47">
        <f t="shared" si="24"/>
        <v>1524.2</v>
      </c>
      <c r="G44" s="147">
        <v>11.907999999999999</v>
      </c>
      <c r="H44" s="47">
        <f t="shared" si="17"/>
        <v>1480.1</v>
      </c>
      <c r="I44" s="148">
        <v>11.563000000000001</v>
      </c>
      <c r="J44" s="47">
        <f t="shared" si="18"/>
        <v>1498.9</v>
      </c>
      <c r="K44" s="148">
        <v>11.71</v>
      </c>
      <c r="L44" s="47">
        <f t="shared" si="19"/>
        <v>1519.2</v>
      </c>
      <c r="M44" s="148">
        <v>11.869</v>
      </c>
      <c r="N44" s="47">
        <f t="shared" si="20"/>
        <v>1546</v>
      </c>
      <c r="O44" s="148">
        <v>12.077999999999999</v>
      </c>
      <c r="P44" s="135">
        <f t="shared" si="25"/>
        <v>1676.6</v>
      </c>
      <c r="Q44" s="135">
        <f t="shared" si="21"/>
        <v>2057.6999999999998</v>
      </c>
      <c r="R44" s="135">
        <f t="shared" si="21"/>
        <v>2286.3000000000002</v>
      </c>
      <c r="S44" s="135">
        <f t="shared" si="21"/>
        <v>3048.4</v>
      </c>
      <c r="T44" s="135">
        <f t="shared" si="21"/>
        <v>3277.1</v>
      </c>
      <c r="U44" s="135">
        <f t="shared" si="26"/>
        <v>2027.7</v>
      </c>
      <c r="V44" s="135">
        <f t="shared" si="26"/>
        <v>2397.6999999999998</v>
      </c>
      <c r="W44" s="135">
        <f t="shared" si="26"/>
        <v>2175.6999999999998</v>
      </c>
      <c r="X44" s="135">
        <f t="shared" si="26"/>
        <v>3211.7</v>
      </c>
      <c r="Y44" s="135">
        <f t="shared" si="26"/>
        <v>4440.2</v>
      </c>
      <c r="Z44" s="135">
        <f t="shared" si="23"/>
        <v>2473.1999999999998</v>
      </c>
      <c r="AA44" s="135">
        <f t="shared" si="23"/>
        <v>3147.7</v>
      </c>
      <c r="AB44" s="135">
        <f t="shared" si="23"/>
        <v>4496.7</v>
      </c>
    </row>
    <row r="45" spans="1:28" s="67" customFormat="1" x14ac:dyDescent="0.2">
      <c r="A45" s="52" t="s">
        <v>55</v>
      </c>
      <c r="B45" s="53" t="s">
        <v>190</v>
      </c>
      <c r="C45" s="54">
        <v>288</v>
      </c>
      <c r="D45" s="47">
        <f t="shared" si="16"/>
        <v>11702</v>
      </c>
      <c r="E45" s="46">
        <v>40.631999999999998</v>
      </c>
      <c r="F45" s="47">
        <f t="shared" si="24"/>
        <v>3429.5</v>
      </c>
      <c r="G45" s="147">
        <v>11.907999999999999</v>
      </c>
      <c r="H45" s="47">
        <f t="shared" si="17"/>
        <v>3330.1</v>
      </c>
      <c r="I45" s="148">
        <v>11.563000000000001</v>
      </c>
      <c r="J45" s="47">
        <f t="shared" si="18"/>
        <v>3372.5</v>
      </c>
      <c r="K45" s="148">
        <v>11.71</v>
      </c>
      <c r="L45" s="47">
        <f t="shared" si="19"/>
        <v>3418.3</v>
      </c>
      <c r="M45" s="148">
        <v>11.869</v>
      </c>
      <c r="N45" s="47">
        <f t="shared" si="20"/>
        <v>3478.5</v>
      </c>
      <c r="O45" s="148">
        <v>12.077999999999999</v>
      </c>
      <c r="P45" s="135">
        <f t="shared" si="25"/>
        <v>3772.5</v>
      </c>
      <c r="Q45" s="135">
        <f t="shared" si="21"/>
        <v>4629.8</v>
      </c>
      <c r="R45" s="135">
        <f t="shared" si="21"/>
        <v>5144.3</v>
      </c>
      <c r="S45" s="135">
        <f t="shared" si="21"/>
        <v>6859</v>
      </c>
      <c r="T45" s="135">
        <f t="shared" si="21"/>
        <v>7373.4</v>
      </c>
      <c r="U45" s="135">
        <f t="shared" si="26"/>
        <v>4562.3</v>
      </c>
      <c r="V45" s="135">
        <f t="shared" si="26"/>
        <v>5394.8</v>
      </c>
      <c r="W45" s="135">
        <f t="shared" si="26"/>
        <v>4895.3</v>
      </c>
      <c r="X45" s="135">
        <f t="shared" si="26"/>
        <v>7226.4</v>
      </c>
      <c r="Y45" s="135">
        <f t="shared" si="26"/>
        <v>9990.4</v>
      </c>
      <c r="Z45" s="135">
        <f t="shared" si="23"/>
        <v>5564.6</v>
      </c>
      <c r="AA45" s="135">
        <f t="shared" si="23"/>
        <v>7082.3</v>
      </c>
      <c r="AB45" s="135">
        <f t="shared" si="23"/>
        <v>10117.5</v>
      </c>
    </row>
    <row r="46" spans="1:28" s="67" customFormat="1" ht="25.5" x14ac:dyDescent="0.2">
      <c r="A46" s="52" t="s">
        <v>105</v>
      </c>
      <c r="B46" s="53" t="s">
        <v>126</v>
      </c>
      <c r="C46" s="54">
        <v>43</v>
      </c>
      <c r="D46" s="47">
        <f t="shared" si="16"/>
        <v>1747.2</v>
      </c>
      <c r="E46" s="46">
        <v>40.631999999999998</v>
      </c>
      <c r="F46" s="47">
        <f t="shared" si="24"/>
        <v>512</v>
      </c>
      <c r="G46" s="147">
        <v>11.907999999999999</v>
      </c>
      <c r="H46" s="47">
        <f t="shared" si="17"/>
        <v>497.2</v>
      </c>
      <c r="I46" s="148">
        <v>11.563000000000001</v>
      </c>
      <c r="J46" s="47">
        <f t="shared" si="18"/>
        <v>503.5</v>
      </c>
      <c r="K46" s="148">
        <v>11.71</v>
      </c>
      <c r="L46" s="47">
        <f t="shared" si="19"/>
        <v>510.4</v>
      </c>
      <c r="M46" s="148">
        <v>11.869</v>
      </c>
      <c r="N46" s="47">
        <f t="shared" si="20"/>
        <v>519.4</v>
      </c>
      <c r="O46" s="148">
        <v>12.077999999999999</v>
      </c>
      <c r="P46" s="135">
        <f t="shared" si="25"/>
        <v>563.20000000000005</v>
      </c>
      <c r="Q46" s="135">
        <f t="shared" si="25"/>
        <v>691.3</v>
      </c>
      <c r="R46" s="135">
        <f t="shared" si="25"/>
        <v>768.1</v>
      </c>
      <c r="S46" s="135">
        <f t="shared" si="25"/>
        <v>1024.0999999999999</v>
      </c>
      <c r="T46" s="135">
        <f t="shared" si="25"/>
        <v>1100.9000000000001</v>
      </c>
      <c r="U46" s="135">
        <f t="shared" si="26"/>
        <v>681.2</v>
      </c>
      <c r="V46" s="135">
        <f t="shared" si="26"/>
        <v>805.5</v>
      </c>
      <c r="W46" s="135">
        <f t="shared" si="26"/>
        <v>730.9</v>
      </c>
      <c r="X46" s="135">
        <f t="shared" si="26"/>
        <v>1078.9000000000001</v>
      </c>
      <c r="Y46" s="135">
        <f t="shared" si="26"/>
        <v>1491.6</v>
      </c>
      <c r="Z46" s="135">
        <f t="shared" si="23"/>
        <v>830.8</v>
      </c>
      <c r="AA46" s="135">
        <f t="shared" si="23"/>
        <v>1057.4000000000001</v>
      </c>
      <c r="AB46" s="135">
        <f t="shared" si="23"/>
        <v>1510.5</v>
      </c>
    </row>
    <row r="47" spans="1:28" s="67" customFormat="1" ht="25.5" x14ac:dyDescent="0.2">
      <c r="A47" s="52" t="s">
        <v>65</v>
      </c>
      <c r="B47" s="53" t="s">
        <v>127</v>
      </c>
      <c r="C47" s="54">
        <v>282</v>
      </c>
      <c r="D47" s="47">
        <f t="shared" si="16"/>
        <v>11458.2</v>
      </c>
      <c r="E47" s="46">
        <v>40.631999999999998</v>
      </c>
      <c r="F47" s="47">
        <f t="shared" si="24"/>
        <v>3358.1</v>
      </c>
      <c r="G47" s="147">
        <v>11.907999999999999</v>
      </c>
      <c r="H47" s="47">
        <f t="shared" si="17"/>
        <v>3260.8</v>
      </c>
      <c r="I47" s="148">
        <v>11.563000000000001</v>
      </c>
      <c r="J47" s="47">
        <f t="shared" si="18"/>
        <v>3302.2</v>
      </c>
      <c r="K47" s="148">
        <v>11.71</v>
      </c>
      <c r="L47" s="47">
        <f t="shared" si="19"/>
        <v>3347.1</v>
      </c>
      <c r="M47" s="148">
        <v>11.869</v>
      </c>
      <c r="N47" s="47">
        <f t="shared" si="20"/>
        <v>3406</v>
      </c>
      <c r="O47" s="148">
        <v>12.077999999999999</v>
      </c>
      <c r="P47" s="135">
        <f t="shared" si="25"/>
        <v>3693.9</v>
      </c>
      <c r="Q47" s="135">
        <f t="shared" si="25"/>
        <v>4533.3999999999996</v>
      </c>
      <c r="R47" s="135">
        <f t="shared" si="25"/>
        <v>5037.1000000000004</v>
      </c>
      <c r="S47" s="135">
        <f t="shared" si="25"/>
        <v>6716.1</v>
      </c>
      <c r="T47" s="135">
        <f t="shared" si="25"/>
        <v>7219.8</v>
      </c>
      <c r="U47" s="135">
        <f t="shared" si="26"/>
        <v>4467.2</v>
      </c>
      <c r="V47" s="135">
        <f t="shared" si="26"/>
        <v>5282.4</v>
      </c>
      <c r="W47" s="135">
        <f t="shared" si="26"/>
        <v>4793.3</v>
      </c>
      <c r="X47" s="135">
        <f t="shared" si="26"/>
        <v>7075.9</v>
      </c>
      <c r="Y47" s="135">
        <f t="shared" si="26"/>
        <v>9782.2999999999993</v>
      </c>
      <c r="Z47" s="135">
        <f t="shared" si="23"/>
        <v>5448.6</v>
      </c>
      <c r="AA47" s="135">
        <f t="shared" si="23"/>
        <v>6934.6</v>
      </c>
      <c r="AB47" s="135">
        <f t="shared" si="23"/>
        <v>9906.6</v>
      </c>
    </row>
    <row r="48" spans="1:28" s="67" customFormat="1" x14ac:dyDescent="0.2">
      <c r="A48" s="52" t="s">
        <v>95</v>
      </c>
      <c r="B48" s="53" t="s">
        <v>128</v>
      </c>
      <c r="C48" s="54">
        <v>154</v>
      </c>
      <c r="D48" s="47">
        <f t="shared" si="16"/>
        <v>6257.3</v>
      </c>
      <c r="E48" s="46">
        <v>40.631999999999998</v>
      </c>
      <c r="F48" s="47">
        <f t="shared" si="24"/>
        <v>1833.8</v>
      </c>
      <c r="G48" s="147">
        <v>11.907999999999999</v>
      </c>
      <c r="H48" s="47">
        <f t="shared" si="17"/>
        <v>1780.7</v>
      </c>
      <c r="I48" s="148">
        <v>11.563000000000001</v>
      </c>
      <c r="J48" s="47">
        <f t="shared" si="18"/>
        <v>1803.3</v>
      </c>
      <c r="K48" s="148">
        <v>11.71</v>
      </c>
      <c r="L48" s="47">
        <f t="shared" si="19"/>
        <v>1827.8</v>
      </c>
      <c r="M48" s="148">
        <v>11.869</v>
      </c>
      <c r="N48" s="47">
        <f t="shared" si="20"/>
        <v>1860</v>
      </c>
      <c r="O48" s="148">
        <v>12.077999999999999</v>
      </c>
      <c r="P48" s="135">
        <f t="shared" si="25"/>
        <v>2017.2</v>
      </c>
      <c r="Q48" s="135">
        <f t="shared" si="25"/>
        <v>2475.6999999999998</v>
      </c>
      <c r="R48" s="135">
        <f t="shared" si="25"/>
        <v>2750.7</v>
      </c>
      <c r="S48" s="135">
        <f t="shared" si="25"/>
        <v>3667.7</v>
      </c>
      <c r="T48" s="135">
        <f t="shared" si="25"/>
        <v>3942.7</v>
      </c>
      <c r="U48" s="135">
        <f t="shared" si="26"/>
        <v>2439.6</v>
      </c>
      <c r="V48" s="135">
        <f t="shared" si="26"/>
        <v>2884.7</v>
      </c>
      <c r="W48" s="135">
        <f t="shared" si="26"/>
        <v>2617.6</v>
      </c>
      <c r="X48" s="135">
        <f t="shared" si="26"/>
        <v>3864.1</v>
      </c>
      <c r="Y48" s="135">
        <f t="shared" si="26"/>
        <v>5342.1</v>
      </c>
      <c r="Z48" s="135">
        <f t="shared" si="23"/>
        <v>2975.4</v>
      </c>
      <c r="AA48" s="135">
        <f t="shared" si="23"/>
        <v>3786.9</v>
      </c>
      <c r="AB48" s="135">
        <f t="shared" si="23"/>
        <v>5409.9</v>
      </c>
    </row>
    <row r="49" spans="1:28" s="67" customFormat="1" x14ac:dyDescent="0.2">
      <c r="A49" s="52" t="s">
        <v>58</v>
      </c>
      <c r="B49" s="53" t="s">
        <v>129</v>
      </c>
      <c r="C49" s="54">
        <v>282</v>
      </c>
      <c r="D49" s="47">
        <f t="shared" si="16"/>
        <v>11458.2</v>
      </c>
      <c r="E49" s="46">
        <v>40.631999999999998</v>
      </c>
      <c r="F49" s="47">
        <f t="shared" si="24"/>
        <v>3358.1</v>
      </c>
      <c r="G49" s="147">
        <v>11.907999999999999</v>
      </c>
      <c r="H49" s="47">
        <f t="shared" si="17"/>
        <v>3260.8</v>
      </c>
      <c r="I49" s="148">
        <v>11.563000000000001</v>
      </c>
      <c r="J49" s="47">
        <f t="shared" si="18"/>
        <v>3302.2</v>
      </c>
      <c r="K49" s="148">
        <v>11.71</v>
      </c>
      <c r="L49" s="47">
        <f t="shared" si="19"/>
        <v>3347.1</v>
      </c>
      <c r="M49" s="148">
        <v>11.869</v>
      </c>
      <c r="N49" s="47">
        <f t="shared" si="20"/>
        <v>3406</v>
      </c>
      <c r="O49" s="148">
        <v>12.077999999999999</v>
      </c>
      <c r="P49" s="135">
        <f t="shared" si="25"/>
        <v>3693.9</v>
      </c>
      <c r="Q49" s="135">
        <f t="shared" si="25"/>
        <v>4533.3999999999996</v>
      </c>
      <c r="R49" s="135">
        <f t="shared" si="25"/>
        <v>5037.1000000000004</v>
      </c>
      <c r="S49" s="135">
        <f t="shared" si="25"/>
        <v>6716.1</v>
      </c>
      <c r="T49" s="135">
        <f t="shared" si="25"/>
        <v>7219.8</v>
      </c>
      <c r="U49" s="135">
        <f t="shared" si="26"/>
        <v>4467.2</v>
      </c>
      <c r="V49" s="135">
        <f t="shared" si="26"/>
        <v>5282.4</v>
      </c>
      <c r="W49" s="135">
        <f t="shared" si="26"/>
        <v>4793.3</v>
      </c>
      <c r="X49" s="135">
        <f t="shared" si="26"/>
        <v>7075.9</v>
      </c>
      <c r="Y49" s="135">
        <f t="shared" si="26"/>
        <v>9782.2999999999993</v>
      </c>
      <c r="Z49" s="135">
        <f t="shared" si="23"/>
        <v>5448.6</v>
      </c>
      <c r="AA49" s="135">
        <f t="shared" si="23"/>
        <v>6934.6</v>
      </c>
      <c r="AB49" s="135">
        <f t="shared" si="23"/>
        <v>9906.6</v>
      </c>
    </row>
    <row r="50" spans="1:28" s="67" customFormat="1" x14ac:dyDescent="0.2">
      <c r="A50" s="52" t="s">
        <v>64</v>
      </c>
      <c r="B50" s="53" t="s">
        <v>130</v>
      </c>
      <c r="C50" s="54">
        <v>192</v>
      </c>
      <c r="D50" s="47">
        <f t="shared" si="16"/>
        <v>7801.3</v>
      </c>
      <c r="E50" s="46">
        <v>40.631999999999998</v>
      </c>
      <c r="F50" s="47">
        <f t="shared" si="24"/>
        <v>2286.3000000000002</v>
      </c>
      <c r="G50" s="147">
        <v>11.907999999999999</v>
      </c>
      <c r="H50" s="47">
        <f t="shared" si="17"/>
        <v>2220.1</v>
      </c>
      <c r="I50" s="148">
        <v>11.563000000000001</v>
      </c>
      <c r="J50" s="47">
        <f t="shared" si="18"/>
        <v>2248.3000000000002</v>
      </c>
      <c r="K50" s="148">
        <v>11.71</v>
      </c>
      <c r="L50" s="47">
        <f t="shared" si="19"/>
        <v>2278.8000000000002</v>
      </c>
      <c r="M50" s="148">
        <v>11.869</v>
      </c>
      <c r="N50" s="47">
        <f t="shared" si="20"/>
        <v>2319</v>
      </c>
      <c r="O50" s="148">
        <v>12.077999999999999</v>
      </c>
      <c r="P50" s="135">
        <f t="shared" si="25"/>
        <v>2515</v>
      </c>
      <c r="Q50" s="135">
        <f t="shared" si="25"/>
        <v>3086.6</v>
      </c>
      <c r="R50" s="135">
        <f t="shared" si="25"/>
        <v>3429.5</v>
      </c>
      <c r="S50" s="135">
        <f t="shared" si="25"/>
        <v>4572.7</v>
      </c>
      <c r="T50" s="135">
        <f t="shared" si="25"/>
        <v>4915.6000000000004</v>
      </c>
      <c r="U50" s="135">
        <f t="shared" ref="U50:Y59" si="27">ROUND($C50*$I50*U$6,1)</f>
        <v>3041.5</v>
      </c>
      <c r="V50" s="135">
        <f t="shared" si="27"/>
        <v>3596.6</v>
      </c>
      <c r="W50" s="135">
        <f t="shared" si="27"/>
        <v>3263.5</v>
      </c>
      <c r="X50" s="135">
        <f t="shared" si="27"/>
        <v>4817.6000000000004</v>
      </c>
      <c r="Y50" s="135">
        <f t="shared" si="27"/>
        <v>6660.3</v>
      </c>
      <c r="Z50" s="135">
        <f t="shared" ref="Z50:AB69" si="28">ROUND($J50*Z$6,1)</f>
        <v>3709.7</v>
      </c>
      <c r="AA50" s="135">
        <f t="shared" si="28"/>
        <v>4721.3999999999996</v>
      </c>
      <c r="AB50" s="135">
        <f t="shared" si="28"/>
        <v>6744.9</v>
      </c>
    </row>
    <row r="51" spans="1:28" s="67" customFormat="1" x14ac:dyDescent="0.2">
      <c r="A51" s="52" t="s">
        <v>85</v>
      </c>
      <c r="B51" s="53" t="s">
        <v>131</v>
      </c>
      <c r="C51" s="54">
        <v>206</v>
      </c>
      <c r="D51" s="47">
        <f t="shared" si="16"/>
        <v>8370.2000000000007</v>
      </c>
      <c r="E51" s="46">
        <v>40.631999999999998</v>
      </c>
      <c r="F51" s="47">
        <f t="shared" si="24"/>
        <v>2453</v>
      </c>
      <c r="G51" s="147">
        <v>11.907999999999999</v>
      </c>
      <c r="H51" s="47">
        <f t="shared" si="17"/>
        <v>2382</v>
      </c>
      <c r="I51" s="148">
        <v>11.563000000000001</v>
      </c>
      <c r="J51" s="47">
        <f t="shared" si="18"/>
        <v>2412.3000000000002</v>
      </c>
      <c r="K51" s="148">
        <v>11.71</v>
      </c>
      <c r="L51" s="47">
        <f t="shared" si="19"/>
        <v>2445</v>
      </c>
      <c r="M51" s="148">
        <v>11.869</v>
      </c>
      <c r="N51" s="47">
        <f t="shared" si="20"/>
        <v>2488.1</v>
      </c>
      <c r="O51" s="148">
        <v>12.077999999999999</v>
      </c>
      <c r="P51" s="135">
        <f t="shared" si="25"/>
        <v>2698.4</v>
      </c>
      <c r="Q51" s="135">
        <f t="shared" si="25"/>
        <v>3311.6</v>
      </c>
      <c r="R51" s="135">
        <f t="shared" si="25"/>
        <v>3679.6</v>
      </c>
      <c r="S51" s="135">
        <f t="shared" si="25"/>
        <v>4906.1000000000004</v>
      </c>
      <c r="T51" s="135">
        <f t="shared" si="25"/>
        <v>5274.1</v>
      </c>
      <c r="U51" s="135">
        <f t="shared" si="27"/>
        <v>3263.3</v>
      </c>
      <c r="V51" s="135">
        <f t="shared" si="27"/>
        <v>3858.8</v>
      </c>
      <c r="W51" s="135">
        <f t="shared" si="27"/>
        <v>3501.5</v>
      </c>
      <c r="X51" s="135">
        <f t="shared" si="27"/>
        <v>5168.8999999999996</v>
      </c>
      <c r="Y51" s="135">
        <f t="shared" si="27"/>
        <v>7145.9</v>
      </c>
      <c r="Z51" s="135">
        <f t="shared" si="28"/>
        <v>3980.3</v>
      </c>
      <c r="AA51" s="135">
        <f t="shared" si="28"/>
        <v>5065.8</v>
      </c>
      <c r="AB51" s="135">
        <f t="shared" si="28"/>
        <v>7236.9</v>
      </c>
    </row>
    <row r="52" spans="1:28" s="67" customFormat="1" x14ac:dyDescent="0.2">
      <c r="A52" s="52" t="s">
        <v>47</v>
      </c>
      <c r="B52" s="53" t="s">
        <v>132</v>
      </c>
      <c r="C52" s="54">
        <v>50</v>
      </c>
      <c r="D52" s="47">
        <f t="shared" si="16"/>
        <v>2031.6</v>
      </c>
      <c r="E52" s="46">
        <v>40.631999999999998</v>
      </c>
      <c r="F52" s="47">
        <f t="shared" si="24"/>
        <v>595.4</v>
      </c>
      <c r="G52" s="147">
        <v>11.907999999999999</v>
      </c>
      <c r="H52" s="47">
        <f t="shared" si="17"/>
        <v>578.20000000000005</v>
      </c>
      <c r="I52" s="148">
        <v>11.563000000000001</v>
      </c>
      <c r="J52" s="47">
        <f t="shared" si="18"/>
        <v>585.5</v>
      </c>
      <c r="K52" s="148">
        <v>11.71</v>
      </c>
      <c r="L52" s="47">
        <f t="shared" si="19"/>
        <v>593.5</v>
      </c>
      <c r="M52" s="148">
        <v>11.869</v>
      </c>
      <c r="N52" s="47">
        <f t="shared" si="20"/>
        <v>603.9</v>
      </c>
      <c r="O52" s="148">
        <v>12.077999999999999</v>
      </c>
      <c r="P52" s="135">
        <f t="shared" si="25"/>
        <v>654.9</v>
      </c>
      <c r="Q52" s="135">
        <f t="shared" si="25"/>
        <v>803.8</v>
      </c>
      <c r="R52" s="135">
        <f t="shared" si="25"/>
        <v>893.1</v>
      </c>
      <c r="S52" s="135">
        <f t="shared" si="25"/>
        <v>1190.8</v>
      </c>
      <c r="T52" s="135">
        <f t="shared" si="25"/>
        <v>1280.0999999999999</v>
      </c>
      <c r="U52" s="135">
        <f t="shared" si="27"/>
        <v>792.1</v>
      </c>
      <c r="V52" s="135">
        <f t="shared" si="27"/>
        <v>936.6</v>
      </c>
      <c r="W52" s="135">
        <f t="shared" si="27"/>
        <v>849.9</v>
      </c>
      <c r="X52" s="135">
        <f t="shared" si="27"/>
        <v>1254.5999999999999</v>
      </c>
      <c r="Y52" s="135">
        <f t="shared" si="27"/>
        <v>1734.5</v>
      </c>
      <c r="Z52" s="135">
        <f t="shared" si="28"/>
        <v>966.1</v>
      </c>
      <c r="AA52" s="135">
        <f t="shared" si="28"/>
        <v>1229.5999999999999</v>
      </c>
      <c r="AB52" s="135">
        <f t="shared" si="28"/>
        <v>1756.5</v>
      </c>
    </row>
    <row r="53" spans="1:28" s="67" customFormat="1" x14ac:dyDescent="0.2">
      <c r="A53" s="52" t="s">
        <v>86</v>
      </c>
      <c r="B53" s="53" t="s">
        <v>133</v>
      </c>
      <c r="C53" s="54">
        <v>320</v>
      </c>
      <c r="D53" s="47">
        <f t="shared" si="16"/>
        <v>13002.2</v>
      </c>
      <c r="E53" s="46">
        <v>40.631999999999998</v>
      </c>
      <c r="F53" s="47">
        <f t="shared" si="24"/>
        <v>3810.6</v>
      </c>
      <c r="G53" s="147">
        <v>11.907999999999999</v>
      </c>
      <c r="H53" s="47">
        <f t="shared" si="17"/>
        <v>3700.2</v>
      </c>
      <c r="I53" s="148">
        <v>11.563000000000001</v>
      </c>
      <c r="J53" s="47">
        <f t="shared" si="18"/>
        <v>3747.2</v>
      </c>
      <c r="K53" s="148">
        <v>11.71</v>
      </c>
      <c r="L53" s="47">
        <f t="shared" si="19"/>
        <v>3798.1</v>
      </c>
      <c r="M53" s="148">
        <v>11.869</v>
      </c>
      <c r="N53" s="47">
        <f t="shared" si="20"/>
        <v>3865</v>
      </c>
      <c r="O53" s="148">
        <v>12.077999999999999</v>
      </c>
      <c r="P53" s="135">
        <f t="shared" si="25"/>
        <v>4191.6000000000004</v>
      </c>
      <c r="Q53" s="135">
        <f t="shared" si="25"/>
        <v>5144.3</v>
      </c>
      <c r="R53" s="135">
        <f t="shared" si="25"/>
        <v>5715.8</v>
      </c>
      <c r="S53" s="135">
        <f t="shared" si="25"/>
        <v>7621.1</v>
      </c>
      <c r="T53" s="135">
        <f t="shared" si="25"/>
        <v>8192.7000000000007</v>
      </c>
      <c r="U53" s="135">
        <f t="shared" si="27"/>
        <v>5069.2</v>
      </c>
      <c r="V53" s="135">
        <f t="shared" si="27"/>
        <v>5994.3</v>
      </c>
      <c r="W53" s="135">
        <f t="shared" si="27"/>
        <v>5439.2</v>
      </c>
      <c r="X53" s="135">
        <f t="shared" si="27"/>
        <v>8029.3</v>
      </c>
      <c r="Y53" s="135">
        <f t="shared" si="27"/>
        <v>11100.5</v>
      </c>
      <c r="Z53" s="135">
        <f t="shared" si="28"/>
        <v>6182.9</v>
      </c>
      <c r="AA53" s="135">
        <f t="shared" si="28"/>
        <v>7869.1</v>
      </c>
      <c r="AB53" s="135">
        <f t="shared" si="28"/>
        <v>11241.6</v>
      </c>
    </row>
    <row r="54" spans="1:28" s="67" customFormat="1" x14ac:dyDescent="0.2">
      <c r="A54" s="52" t="s">
        <v>67</v>
      </c>
      <c r="B54" s="53" t="s">
        <v>134</v>
      </c>
      <c r="C54" s="54">
        <v>320</v>
      </c>
      <c r="D54" s="47">
        <f t="shared" si="16"/>
        <v>13002.2</v>
      </c>
      <c r="E54" s="46">
        <v>40.631999999999998</v>
      </c>
      <c r="F54" s="47">
        <f t="shared" si="24"/>
        <v>3810.6</v>
      </c>
      <c r="G54" s="147">
        <v>11.907999999999999</v>
      </c>
      <c r="H54" s="47">
        <f t="shared" si="17"/>
        <v>3700.2</v>
      </c>
      <c r="I54" s="148">
        <v>11.563000000000001</v>
      </c>
      <c r="J54" s="47">
        <f t="shared" si="18"/>
        <v>3747.2</v>
      </c>
      <c r="K54" s="148">
        <v>11.71</v>
      </c>
      <c r="L54" s="47">
        <f t="shared" si="19"/>
        <v>3798.1</v>
      </c>
      <c r="M54" s="148">
        <v>11.869</v>
      </c>
      <c r="N54" s="47">
        <f t="shared" si="20"/>
        <v>3865</v>
      </c>
      <c r="O54" s="148">
        <v>12.077999999999999</v>
      </c>
      <c r="P54" s="135">
        <f t="shared" si="25"/>
        <v>4191.6000000000004</v>
      </c>
      <c r="Q54" s="135">
        <f t="shared" si="25"/>
        <v>5144.3</v>
      </c>
      <c r="R54" s="135">
        <f t="shared" si="25"/>
        <v>5715.8</v>
      </c>
      <c r="S54" s="135">
        <f t="shared" si="25"/>
        <v>7621.1</v>
      </c>
      <c r="T54" s="135">
        <f t="shared" si="25"/>
        <v>8192.7000000000007</v>
      </c>
      <c r="U54" s="135">
        <f t="shared" si="27"/>
        <v>5069.2</v>
      </c>
      <c r="V54" s="135">
        <f t="shared" si="27"/>
        <v>5994.3</v>
      </c>
      <c r="W54" s="135">
        <f t="shared" si="27"/>
        <v>5439.2</v>
      </c>
      <c r="X54" s="135">
        <f t="shared" si="27"/>
        <v>8029.3</v>
      </c>
      <c r="Y54" s="135">
        <f t="shared" si="27"/>
        <v>11100.5</v>
      </c>
      <c r="Z54" s="135">
        <f t="shared" si="28"/>
        <v>6182.9</v>
      </c>
      <c r="AA54" s="135">
        <f t="shared" si="28"/>
        <v>7869.1</v>
      </c>
      <c r="AB54" s="135">
        <f t="shared" si="28"/>
        <v>11241.6</v>
      </c>
    </row>
    <row r="55" spans="1:28" s="67" customFormat="1" x14ac:dyDescent="0.2">
      <c r="A55" s="52" t="s">
        <v>66</v>
      </c>
      <c r="B55" s="53" t="s">
        <v>135</v>
      </c>
      <c r="C55" s="54">
        <v>96</v>
      </c>
      <c r="D55" s="47">
        <f t="shared" si="16"/>
        <v>3900.7</v>
      </c>
      <c r="E55" s="46">
        <v>40.631999999999998</v>
      </c>
      <c r="F55" s="47">
        <f t="shared" si="24"/>
        <v>1143.2</v>
      </c>
      <c r="G55" s="147">
        <v>11.907999999999999</v>
      </c>
      <c r="H55" s="47">
        <f t="shared" si="17"/>
        <v>1110</v>
      </c>
      <c r="I55" s="148">
        <v>11.563000000000001</v>
      </c>
      <c r="J55" s="47">
        <f t="shared" si="18"/>
        <v>1124.2</v>
      </c>
      <c r="K55" s="148">
        <v>11.71</v>
      </c>
      <c r="L55" s="47">
        <f t="shared" si="19"/>
        <v>1139.4000000000001</v>
      </c>
      <c r="M55" s="148">
        <v>11.869</v>
      </c>
      <c r="N55" s="47">
        <f t="shared" si="20"/>
        <v>1159.5</v>
      </c>
      <c r="O55" s="148">
        <v>12.077999999999999</v>
      </c>
      <c r="P55" s="135">
        <f t="shared" si="25"/>
        <v>1257.5</v>
      </c>
      <c r="Q55" s="135">
        <f t="shared" si="25"/>
        <v>1543.3</v>
      </c>
      <c r="R55" s="135">
        <f t="shared" si="25"/>
        <v>1714.8</v>
      </c>
      <c r="S55" s="135">
        <f t="shared" si="25"/>
        <v>2286.3000000000002</v>
      </c>
      <c r="T55" s="135">
        <f t="shared" si="25"/>
        <v>2457.8000000000002</v>
      </c>
      <c r="U55" s="135">
        <f t="shared" si="27"/>
        <v>1520.8</v>
      </c>
      <c r="V55" s="135">
        <f t="shared" si="27"/>
        <v>1798.3</v>
      </c>
      <c r="W55" s="135">
        <f t="shared" si="27"/>
        <v>1631.8</v>
      </c>
      <c r="X55" s="135">
        <f t="shared" si="27"/>
        <v>2408.8000000000002</v>
      </c>
      <c r="Y55" s="135">
        <f t="shared" si="27"/>
        <v>3330.1</v>
      </c>
      <c r="Z55" s="135">
        <f t="shared" si="28"/>
        <v>1854.9</v>
      </c>
      <c r="AA55" s="135">
        <f t="shared" si="28"/>
        <v>2360.8000000000002</v>
      </c>
      <c r="AB55" s="135">
        <f t="shared" si="28"/>
        <v>3372.6</v>
      </c>
    </row>
    <row r="56" spans="1:28" s="67" customFormat="1" x14ac:dyDescent="0.2">
      <c r="A56" s="52" t="s">
        <v>100</v>
      </c>
      <c r="B56" s="53" t="s">
        <v>136</v>
      </c>
      <c r="C56" s="54">
        <v>96</v>
      </c>
      <c r="D56" s="47">
        <f t="shared" si="16"/>
        <v>3900.7</v>
      </c>
      <c r="E56" s="46">
        <v>40.631999999999998</v>
      </c>
      <c r="F56" s="47">
        <f t="shared" si="24"/>
        <v>1143.2</v>
      </c>
      <c r="G56" s="147">
        <v>11.907999999999999</v>
      </c>
      <c r="H56" s="47">
        <f t="shared" si="17"/>
        <v>1110</v>
      </c>
      <c r="I56" s="148">
        <v>11.563000000000001</v>
      </c>
      <c r="J56" s="47">
        <f t="shared" si="18"/>
        <v>1124.2</v>
      </c>
      <c r="K56" s="148">
        <v>11.71</v>
      </c>
      <c r="L56" s="47">
        <f t="shared" si="19"/>
        <v>1139.4000000000001</v>
      </c>
      <c r="M56" s="148">
        <v>11.869</v>
      </c>
      <c r="N56" s="47">
        <f t="shared" si="20"/>
        <v>1159.5</v>
      </c>
      <c r="O56" s="148">
        <v>12.077999999999999</v>
      </c>
      <c r="P56" s="135">
        <f t="shared" si="25"/>
        <v>1257.5</v>
      </c>
      <c r="Q56" s="135">
        <f t="shared" si="25"/>
        <v>1543.3</v>
      </c>
      <c r="R56" s="135">
        <f t="shared" si="25"/>
        <v>1714.8</v>
      </c>
      <c r="S56" s="135">
        <f t="shared" si="25"/>
        <v>2286.3000000000002</v>
      </c>
      <c r="T56" s="135">
        <f t="shared" si="25"/>
        <v>2457.8000000000002</v>
      </c>
      <c r="U56" s="135">
        <f t="shared" si="27"/>
        <v>1520.8</v>
      </c>
      <c r="V56" s="135">
        <f t="shared" si="27"/>
        <v>1798.3</v>
      </c>
      <c r="W56" s="135">
        <f t="shared" si="27"/>
        <v>1631.8</v>
      </c>
      <c r="X56" s="135">
        <f t="shared" si="27"/>
        <v>2408.8000000000002</v>
      </c>
      <c r="Y56" s="135">
        <f t="shared" si="27"/>
        <v>3330.1</v>
      </c>
      <c r="Z56" s="135">
        <f t="shared" si="28"/>
        <v>1854.9</v>
      </c>
      <c r="AA56" s="135">
        <f t="shared" si="28"/>
        <v>2360.8000000000002</v>
      </c>
      <c r="AB56" s="135">
        <f t="shared" si="28"/>
        <v>3372.6</v>
      </c>
    </row>
    <row r="57" spans="1:28" s="67" customFormat="1" x14ac:dyDescent="0.2">
      <c r="A57" s="52" t="s">
        <v>71</v>
      </c>
      <c r="B57" s="53" t="s">
        <v>137</v>
      </c>
      <c r="C57" s="54">
        <v>200</v>
      </c>
      <c r="D57" s="47">
        <f t="shared" si="16"/>
        <v>8126.4</v>
      </c>
      <c r="E57" s="46">
        <v>40.631999999999998</v>
      </c>
      <c r="F57" s="47">
        <f t="shared" si="24"/>
        <v>2381.6</v>
      </c>
      <c r="G57" s="147">
        <v>11.907999999999999</v>
      </c>
      <c r="H57" s="47">
        <f t="shared" si="17"/>
        <v>2312.6</v>
      </c>
      <c r="I57" s="148">
        <v>11.563000000000001</v>
      </c>
      <c r="J57" s="47">
        <f t="shared" si="18"/>
        <v>2342</v>
      </c>
      <c r="K57" s="148">
        <v>11.71</v>
      </c>
      <c r="L57" s="47">
        <f t="shared" si="19"/>
        <v>2373.8000000000002</v>
      </c>
      <c r="M57" s="148">
        <v>11.869</v>
      </c>
      <c r="N57" s="47">
        <f t="shared" si="20"/>
        <v>2415.6</v>
      </c>
      <c r="O57" s="148">
        <v>12.077999999999999</v>
      </c>
      <c r="P57" s="135">
        <f t="shared" si="25"/>
        <v>2619.8000000000002</v>
      </c>
      <c r="Q57" s="135">
        <f t="shared" si="25"/>
        <v>3215.2</v>
      </c>
      <c r="R57" s="135">
        <f t="shared" si="25"/>
        <v>3572.4</v>
      </c>
      <c r="S57" s="135">
        <f t="shared" si="25"/>
        <v>4763.2</v>
      </c>
      <c r="T57" s="135">
        <f t="shared" si="25"/>
        <v>5120.3999999999996</v>
      </c>
      <c r="U57" s="135">
        <f t="shared" si="27"/>
        <v>3168.3</v>
      </c>
      <c r="V57" s="135">
        <f t="shared" si="27"/>
        <v>3746.4</v>
      </c>
      <c r="W57" s="135">
        <f t="shared" si="27"/>
        <v>3399.5</v>
      </c>
      <c r="X57" s="135">
        <f t="shared" si="27"/>
        <v>5018.3</v>
      </c>
      <c r="Y57" s="135">
        <f t="shared" si="27"/>
        <v>6937.8</v>
      </c>
      <c r="Z57" s="135">
        <f t="shared" si="28"/>
        <v>3864.3</v>
      </c>
      <c r="AA57" s="135">
        <f t="shared" si="28"/>
        <v>4918.2</v>
      </c>
      <c r="AB57" s="135">
        <f t="shared" si="28"/>
        <v>7026</v>
      </c>
    </row>
    <row r="58" spans="1:28" s="67" customFormat="1" ht="25.5" x14ac:dyDescent="0.2">
      <c r="A58" s="52" t="s">
        <v>70</v>
      </c>
      <c r="B58" s="53" t="s">
        <v>138</v>
      </c>
      <c r="C58" s="54">
        <v>96</v>
      </c>
      <c r="D58" s="47">
        <f t="shared" si="16"/>
        <v>3900.7</v>
      </c>
      <c r="E58" s="46">
        <v>40.631999999999998</v>
      </c>
      <c r="F58" s="47">
        <f t="shared" si="24"/>
        <v>1143.2</v>
      </c>
      <c r="G58" s="147">
        <v>11.907999999999999</v>
      </c>
      <c r="H58" s="47">
        <f t="shared" si="17"/>
        <v>1110</v>
      </c>
      <c r="I58" s="148">
        <v>11.563000000000001</v>
      </c>
      <c r="J58" s="47">
        <f t="shared" si="18"/>
        <v>1124.2</v>
      </c>
      <c r="K58" s="148">
        <v>11.71</v>
      </c>
      <c r="L58" s="47">
        <f t="shared" si="19"/>
        <v>1139.4000000000001</v>
      </c>
      <c r="M58" s="148">
        <v>11.869</v>
      </c>
      <c r="N58" s="47">
        <f t="shared" si="20"/>
        <v>1159.5</v>
      </c>
      <c r="O58" s="148">
        <v>12.077999999999999</v>
      </c>
      <c r="P58" s="135">
        <f t="shared" si="25"/>
        <v>1257.5</v>
      </c>
      <c r="Q58" s="135">
        <f t="shared" si="25"/>
        <v>1543.3</v>
      </c>
      <c r="R58" s="135">
        <f t="shared" si="25"/>
        <v>1714.8</v>
      </c>
      <c r="S58" s="135">
        <f t="shared" si="25"/>
        <v>2286.3000000000002</v>
      </c>
      <c r="T58" s="135">
        <f t="shared" si="25"/>
        <v>2457.8000000000002</v>
      </c>
      <c r="U58" s="135">
        <f t="shared" si="27"/>
        <v>1520.8</v>
      </c>
      <c r="V58" s="135">
        <f t="shared" si="27"/>
        <v>1798.3</v>
      </c>
      <c r="W58" s="135">
        <f t="shared" si="27"/>
        <v>1631.8</v>
      </c>
      <c r="X58" s="135">
        <f t="shared" si="27"/>
        <v>2408.8000000000002</v>
      </c>
      <c r="Y58" s="135">
        <f t="shared" si="27"/>
        <v>3330.1</v>
      </c>
      <c r="Z58" s="135">
        <f t="shared" si="28"/>
        <v>1854.9</v>
      </c>
      <c r="AA58" s="135">
        <f t="shared" si="28"/>
        <v>2360.8000000000002</v>
      </c>
      <c r="AB58" s="135">
        <f t="shared" si="28"/>
        <v>3372.6</v>
      </c>
    </row>
    <row r="59" spans="1:28" s="67" customFormat="1" x14ac:dyDescent="0.2">
      <c r="A59" s="52" t="s">
        <v>59</v>
      </c>
      <c r="B59" s="53" t="s">
        <v>139</v>
      </c>
      <c r="C59" s="54">
        <v>160</v>
      </c>
      <c r="D59" s="47">
        <f t="shared" si="16"/>
        <v>6501.1</v>
      </c>
      <c r="E59" s="46">
        <v>40.631999999999998</v>
      </c>
      <c r="F59" s="47">
        <f t="shared" si="24"/>
        <v>1905.3</v>
      </c>
      <c r="G59" s="147">
        <v>11.907999999999999</v>
      </c>
      <c r="H59" s="47">
        <f t="shared" si="17"/>
        <v>1850.1</v>
      </c>
      <c r="I59" s="148">
        <v>11.563000000000001</v>
      </c>
      <c r="J59" s="47">
        <f t="shared" si="18"/>
        <v>1873.6</v>
      </c>
      <c r="K59" s="148">
        <v>11.71</v>
      </c>
      <c r="L59" s="47">
        <f t="shared" si="19"/>
        <v>1899</v>
      </c>
      <c r="M59" s="148">
        <v>11.869</v>
      </c>
      <c r="N59" s="47">
        <f t="shared" si="20"/>
        <v>1932.5</v>
      </c>
      <c r="O59" s="148">
        <v>12.077999999999999</v>
      </c>
      <c r="P59" s="135">
        <f t="shared" si="25"/>
        <v>2095.8000000000002</v>
      </c>
      <c r="Q59" s="135">
        <f t="shared" si="25"/>
        <v>2572.1</v>
      </c>
      <c r="R59" s="135">
        <f t="shared" si="25"/>
        <v>2857.9</v>
      </c>
      <c r="S59" s="135">
        <f t="shared" si="25"/>
        <v>3810.6</v>
      </c>
      <c r="T59" s="135">
        <f t="shared" si="25"/>
        <v>4096.3999999999996</v>
      </c>
      <c r="U59" s="135">
        <f t="shared" si="27"/>
        <v>2534.6</v>
      </c>
      <c r="V59" s="135">
        <f t="shared" si="27"/>
        <v>2997.1</v>
      </c>
      <c r="W59" s="135">
        <f t="shared" si="27"/>
        <v>2719.6</v>
      </c>
      <c r="X59" s="135">
        <f t="shared" si="27"/>
        <v>4014.7</v>
      </c>
      <c r="Y59" s="135">
        <f t="shared" si="27"/>
        <v>5550.2</v>
      </c>
      <c r="Z59" s="135">
        <f t="shared" si="28"/>
        <v>3091.4</v>
      </c>
      <c r="AA59" s="135">
        <f t="shared" si="28"/>
        <v>3934.6</v>
      </c>
      <c r="AB59" s="135">
        <f t="shared" si="28"/>
        <v>5620.8</v>
      </c>
    </row>
    <row r="60" spans="1:28" s="67" customFormat="1" x14ac:dyDescent="0.2">
      <c r="A60" s="52" t="s">
        <v>51</v>
      </c>
      <c r="B60" s="53" t="s">
        <v>140</v>
      </c>
      <c r="C60" s="54">
        <v>203.7</v>
      </c>
      <c r="D60" s="47">
        <f t="shared" si="16"/>
        <v>8276.7000000000007</v>
      </c>
      <c r="E60" s="46">
        <v>40.631999999999998</v>
      </c>
      <c r="F60" s="47">
        <f t="shared" si="24"/>
        <v>2425.6999999999998</v>
      </c>
      <c r="G60" s="147">
        <v>11.907999999999999</v>
      </c>
      <c r="H60" s="47">
        <f t="shared" si="17"/>
        <v>2355.4</v>
      </c>
      <c r="I60" s="148">
        <v>11.563000000000001</v>
      </c>
      <c r="J60" s="47">
        <f t="shared" si="18"/>
        <v>2385.3000000000002</v>
      </c>
      <c r="K60" s="148">
        <v>11.71</v>
      </c>
      <c r="L60" s="47">
        <f t="shared" si="19"/>
        <v>2417.6999999999998</v>
      </c>
      <c r="M60" s="148">
        <v>11.869</v>
      </c>
      <c r="N60" s="47">
        <f t="shared" si="20"/>
        <v>2460.3000000000002</v>
      </c>
      <c r="O60" s="148">
        <v>12.077999999999999</v>
      </c>
      <c r="P60" s="135">
        <f t="shared" si="25"/>
        <v>2668.2</v>
      </c>
      <c r="Q60" s="135">
        <f t="shared" si="25"/>
        <v>3274.6</v>
      </c>
      <c r="R60" s="135">
        <f t="shared" si="25"/>
        <v>3638.5</v>
      </c>
      <c r="S60" s="135">
        <f t="shared" si="25"/>
        <v>4851.3</v>
      </c>
      <c r="T60" s="135">
        <f t="shared" si="25"/>
        <v>5215.2</v>
      </c>
      <c r="U60" s="135">
        <f t="shared" ref="U60:Y69" si="29">ROUND($C60*$I60*U$6,1)</f>
        <v>3226.9</v>
      </c>
      <c r="V60" s="135">
        <f t="shared" si="29"/>
        <v>3815.7</v>
      </c>
      <c r="W60" s="135">
        <f t="shared" si="29"/>
        <v>3462.4</v>
      </c>
      <c r="X60" s="135">
        <f t="shared" si="29"/>
        <v>5111.2</v>
      </c>
      <c r="Y60" s="135">
        <f t="shared" si="29"/>
        <v>7066.1</v>
      </c>
      <c r="Z60" s="135">
        <f t="shared" si="28"/>
        <v>3935.7</v>
      </c>
      <c r="AA60" s="135">
        <f t="shared" si="28"/>
        <v>5009.1000000000004</v>
      </c>
      <c r="AB60" s="135">
        <f t="shared" si="28"/>
        <v>7155.9</v>
      </c>
    </row>
    <row r="61" spans="1:28" s="67" customFormat="1" x14ac:dyDescent="0.2">
      <c r="A61" s="52" t="s">
        <v>99</v>
      </c>
      <c r="B61" s="53" t="s">
        <v>141</v>
      </c>
      <c r="C61" s="54">
        <v>128</v>
      </c>
      <c r="D61" s="47">
        <f t="shared" si="16"/>
        <v>5200.8999999999996</v>
      </c>
      <c r="E61" s="46">
        <v>40.631999999999998</v>
      </c>
      <c r="F61" s="47">
        <f t="shared" si="24"/>
        <v>1524.2</v>
      </c>
      <c r="G61" s="147">
        <v>11.907999999999999</v>
      </c>
      <c r="H61" s="47">
        <f t="shared" si="17"/>
        <v>1480.1</v>
      </c>
      <c r="I61" s="148">
        <v>11.563000000000001</v>
      </c>
      <c r="J61" s="47">
        <f t="shared" si="18"/>
        <v>1498.9</v>
      </c>
      <c r="K61" s="148">
        <v>11.71</v>
      </c>
      <c r="L61" s="47">
        <f t="shared" si="19"/>
        <v>1519.2</v>
      </c>
      <c r="M61" s="148">
        <v>11.869</v>
      </c>
      <c r="N61" s="47">
        <f t="shared" si="20"/>
        <v>1546</v>
      </c>
      <c r="O61" s="148">
        <v>12.077999999999999</v>
      </c>
      <c r="P61" s="135">
        <f t="shared" si="25"/>
        <v>1676.6</v>
      </c>
      <c r="Q61" s="135">
        <f t="shared" si="25"/>
        <v>2057.6999999999998</v>
      </c>
      <c r="R61" s="135">
        <f t="shared" si="25"/>
        <v>2286.3000000000002</v>
      </c>
      <c r="S61" s="135">
        <f t="shared" si="25"/>
        <v>3048.4</v>
      </c>
      <c r="T61" s="135">
        <f t="shared" si="25"/>
        <v>3277.1</v>
      </c>
      <c r="U61" s="135">
        <f t="shared" si="29"/>
        <v>2027.7</v>
      </c>
      <c r="V61" s="135">
        <f t="shared" si="29"/>
        <v>2397.6999999999998</v>
      </c>
      <c r="W61" s="135">
        <f t="shared" si="29"/>
        <v>2175.6999999999998</v>
      </c>
      <c r="X61" s="135">
        <f t="shared" si="29"/>
        <v>3211.7</v>
      </c>
      <c r="Y61" s="135">
        <f t="shared" si="29"/>
        <v>4440.2</v>
      </c>
      <c r="Z61" s="135">
        <f t="shared" si="28"/>
        <v>2473.1999999999998</v>
      </c>
      <c r="AA61" s="135">
        <f t="shared" si="28"/>
        <v>3147.7</v>
      </c>
      <c r="AB61" s="135">
        <f t="shared" si="28"/>
        <v>4496.7</v>
      </c>
    </row>
    <row r="62" spans="1:28" s="67" customFormat="1" x14ac:dyDescent="0.2">
      <c r="A62" s="52" t="s">
        <v>50</v>
      </c>
      <c r="B62" s="53" t="s">
        <v>142</v>
      </c>
      <c r="C62" s="54">
        <v>160</v>
      </c>
      <c r="D62" s="47">
        <f t="shared" ref="D62:D93" si="30">ROUND(E62*C62,1)</f>
        <v>6501.1</v>
      </c>
      <c r="E62" s="46">
        <v>40.631999999999998</v>
      </c>
      <c r="F62" s="47">
        <f t="shared" si="24"/>
        <v>1905.3</v>
      </c>
      <c r="G62" s="147">
        <v>11.907999999999999</v>
      </c>
      <c r="H62" s="47">
        <f t="shared" ref="H62:H93" si="31">ROUND(C62*I62,1)</f>
        <v>1850.1</v>
      </c>
      <c r="I62" s="148">
        <v>11.563000000000001</v>
      </c>
      <c r="J62" s="47">
        <f t="shared" ref="J62:J93" si="32">ROUND(K62*C62,1)</f>
        <v>1873.6</v>
      </c>
      <c r="K62" s="148">
        <v>11.71</v>
      </c>
      <c r="L62" s="47">
        <f t="shared" ref="L62:L93" si="33">ROUND(C62*M62,1)</f>
        <v>1899</v>
      </c>
      <c r="M62" s="148">
        <v>11.869</v>
      </c>
      <c r="N62" s="47">
        <f t="shared" ref="N62:N93" si="34">ROUND(O62*C62,1)</f>
        <v>1932.5</v>
      </c>
      <c r="O62" s="148">
        <v>12.077999999999999</v>
      </c>
      <c r="P62" s="135">
        <f t="shared" si="25"/>
        <v>2095.8000000000002</v>
      </c>
      <c r="Q62" s="135">
        <f t="shared" si="25"/>
        <v>2572.1</v>
      </c>
      <c r="R62" s="135">
        <f t="shared" si="25"/>
        <v>2857.9</v>
      </c>
      <c r="S62" s="135">
        <f t="shared" si="25"/>
        <v>3810.6</v>
      </c>
      <c r="T62" s="135">
        <f t="shared" si="25"/>
        <v>4096.3999999999996</v>
      </c>
      <c r="U62" s="135">
        <f t="shared" si="29"/>
        <v>2534.6</v>
      </c>
      <c r="V62" s="135">
        <f t="shared" si="29"/>
        <v>2997.1</v>
      </c>
      <c r="W62" s="135">
        <f t="shared" si="29"/>
        <v>2719.6</v>
      </c>
      <c r="X62" s="135">
        <f t="shared" si="29"/>
        <v>4014.7</v>
      </c>
      <c r="Y62" s="135">
        <f t="shared" si="29"/>
        <v>5550.2</v>
      </c>
      <c r="Z62" s="135">
        <f t="shared" si="28"/>
        <v>3091.4</v>
      </c>
      <c r="AA62" s="135">
        <f t="shared" si="28"/>
        <v>3934.6</v>
      </c>
      <c r="AB62" s="135">
        <f t="shared" si="28"/>
        <v>5620.8</v>
      </c>
    </row>
    <row r="63" spans="1:28" s="67" customFormat="1" x14ac:dyDescent="0.2">
      <c r="A63" s="52" t="s">
        <v>75</v>
      </c>
      <c r="B63" s="53" t="s">
        <v>143</v>
      </c>
      <c r="C63" s="54">
        <v>116</v>
      </c>
      <c r="D63" s="47">
        <f t="shared" si="30"/>
        <v>4713.3</v>
      </c>
      <c r="E63" s="46">
        <v>40.631999999999998</v>
      </c>
      <c r="F63" s="47">
        <f t="shared" si="24"/>
        <v>1381.3</v>
      </c>
      <c r="G63" s="147">
        <v>11.907999999999999</v>
      </c>
      <c r="H63" s="47">
        <f t="shared" si="31"/>
        <v>1341.3</v>
      </c>
      <c r="I63" s="148">
        <v>11.563000000000001</v>
      </c>
      <c r="J63" s="47">
        <f t="shared" si="32"/>
        <v>1358.4</v>
      </c>
      <c r="K63" s="148">
        <v>11.71</v>
      </c>
      <c r="L63" s="47">
        <f t="shared" si="33"/>
        <v>1376.8</v>
      </c>
      <c r="M63" s="148">
        <v>11.869</v>
      </c>
      <c r="N63" s="47">
        <f t="shared" si="34"/>
        <v>1401</v>
      </c>
      <c r="O63" s="148">
        <v>12.077999999999999</v>
      </c>
      <c r="P63" s="135">
        <f t="shared" ref="P63:T110" si="35">ROUND($C63*$G63*P$6,1)</f>
        <v>1519.5</v>
      </c>
      <c r="Q63" s="135">
        <f t="shared" si="35"/>
        <v>1864.8</v>
      </c>
      <c r="R63" s="135">
        <f t="shared" si="35"/>
        <v>2072</v>
      </c>
      <c r="S63" s="135">
        <f t="shared" si="35"/>
        <v>2762.7</v>
      </c>
      <c r="T63" s="135">
        <f t="shared" si="35"/>
        <v>2969.9</v>
      </c>
      <c r="U63" s="135">
        <f t="shared" si="29"/>
        <v>1837.6</v>
      </c>
      <c r="V63" s="135">
        <f t="shared" si="29"/>
        <v>2172.9</v>
      </c>
      <c r="W63" s="135">
        <f t="shared" si="29"/>
        <v>1971.7</v>
      </c>
      <c r="X63" s="135">
        <f t="shared" si="29"/>
        <v>2910.6</v>
      </c>
      <c r="Y63" s="135">
        <f t="shared" si="29"/>
        <v>4023.9</v>
      </c>
      <c r="Z63" s="135">
        <f t="shared" si="28"/>
        <v>2241.4</v>
      </c>
      <c r="AA63" s="135">
        <f t="shared" si="28"/>
        <v>2852.6</v>
      </c>
      <c r="AB63" s="135">
        <f t="shared" si="28"/>
        <v>4075.2</v>
      </c>
    </row>
    <row r="64" spans="1:28" s="67" customFormat="1" x14ac:dyDescent="0.2">
      <c r="A64" s="52" t="s">
        <v>56</v>
      </c>
      <c r="B64" s="53" t="s">
        <v>144</v>
      </c>
      <c r="C64" s="54">
        <v>192</v>
      </c>
      <c r="D64" s="47">
        <f t="shared" si="30"/>
        <v>7801.3</v>
      </c>
      <c r="E64" s="46">
        <v>40.631999999999998</v>
      </c>
      <c r="F64" s="47">
        <f t="shared" si="24"/>
        <v>2286.3000000000002</v>
      </c>
      <c r="G64" s="147">
        <v>11.907999999999999</v>
      </c>
      <c r="H64" s="47">
        <f t="shared" si="31"/>
        <v>2220.1</v>
      </c>
      <c r="I64" s="148">
        <v>11.563000000000001</v>
      </c>
      <c r="J64" s="47">
        <f t="shared" si="32"/>
        <v>2248.3000000000002</v>
      </c>
      <c r="K64" s="148">
        <v>11.71</v>
      </c>
      <c r="L64" s="47">
        <f t="shared" si="33"/>
        <v>2278.8000000000002</v>
      </c>
      <c r="M64" s="148">
        <v>11.869</v>
      </c>
      <c r="N64" s="47">
        <f t="shared" si="34"/>
        <v>2319</v>
      </c>
      <c r="O64" s="148">
        <v>12.077999999999999</v>
      </c>
      <c r="P64" s="135">
        <f t="shared" si="35"/>
        <v>2515</v>
      </c>
      <c r="Q64" s="135">
        <f t="shared" si="35"/>
        <v>3086.6</v>
      </c>
      <c r="R64" s="135">
        <f t="shared" si="35"/>
        <v>3429.5</v>
      </c>
      <c r="S64" s="135">
        <f t="shared" si="35"/>
        <v>4572.7</v>
      </c>
      <c r="T64" s="135">
        <f t="shared" si="35"/>
        <v>4915.6000000000004</v>
      </c>
      <c r="U64" s="135">
        <f t="shared" si="29"/>
        <v>3041.5</v>
      </c>
      <c r="V64" s="135">
        <f t="shared" si="29"/>
        <v>3596.6</v>
      </c>
      <c r="W64" s="135">
        <f t="shared" si="29"/>
        <v>3263.5</v>
      </c>
      <c r="X64" s="135">
        <f t="shared" si="29"/>
        <v>4817.6000000000004</v>
      </c>
      <c r="Y64" s="135">
        <f t="shared" si="29"/>
        <v>6660.3</v>
      </c>
      <c r="Z64" s="135">
        <f t="shared" si="28"/>
        <v>3709.7</v>
      </c>
      <c r="AA64" s="135">
        <f t="shared" si="28"/>
        <v>4721.3999999999996</v>
      </c>
      <c r="AB64" s="135">
        <f t="shared" si="28"/>
        <v>6744.9</v>
      </c>
    </row>
    <row r="65" spans="1:28" s="67" customFormat="1" x14ac:dyDescent="0.2">
      <c r="A65" s="52" t="s">
        <v>98</v>
      </c>
      <c r="B65" s="53" t="s">
        <v>145</v>
      </c>
      <c r="C65" s="54">
        <v>416</v>
      </c>
      <c r="D65" s="47">
        <f t="shared" si="30"/>
        <v>16902.900000000001</v>
      </c>
      <c r="E65" s="46">
        <v>40.631999999999998</v>
      </c>
      <c r="F65" s="47">
        <f t="shared" si="24"/>
        <v>4953.7</v>
      </c>
      <c r="G65" s="147">
        <v>11.907999999999999</v>
      </c>
      <c r="H65" s="47">
        <f t="shared" si="31"/>
        <v>4810.2</v>
      </c>
      <c r="I65" s="148">
        <v>11.563000000000001</v>
      </c>
      <c r="J65" s="47">
        <f t="shared" si="32"/>
        <v>4871.3999999999996</v>
      </c>
      <c r="K65" s="148">
        <v>11.71</v>
      </c>
      <c r="L65" s="47">
        <f t="shared" si="33"/>
        <v>4937.5</v>
      </c>
      <c r="M65" s="148">
        <v>11.869</v>
      </c>
      <c r="N65" s="47">
        <f t="shared" si="34"/>
        <v>5024.3999999999996</v>
      </c>
      <c r="O65" s="148">
        <v>12.077999999999999</v>
      </c>
      <c r="P65" s="135">
        <f t="shared" si="35"/>
        <v>5449.1</v>
      </c>
      <c r="Q65" s="135">
        <f t="shared" si="35"/>
        <v>6687.5</v>
      </c>
      <c r="R65" s="135">
        <f t="shared" si="35"/>
        <v>7430.6</v>
      </c>
      <c r="S65" s="135">
        <f t="shared" si="35"/>
        <v>9907.5</v>
      </c>
      <c r="T65" s="135">
        <f t="shared" si="35"/>
        <v>10650.5</v>
      </c>
      <c r="U65" s="135">
        <f t="shared" si="29"/>
        <v>6590</v>
      </c>
      <c r="V65" s="135">
        <f t="shared" si="29"/>
        <v>7792.5</v>
      </c>
      <c r="W65" s="135">
        <f t="shared" si="29"/>
        <v>7071</v>
      </c>
      <c r="X65" s="135">
        <f t="shared" si="29"/>
        <v>10438.200000000001</v>
      </c>
      <c r="Y65" s="135">
        <f t="shared" si="29"/>
        <v>14430.6</v>
      </c>
      <c r="Z65" s="135">
        <f t="shared" si="28"/>
        <v>8037.8</v>
      </c>
      <c r="AA65" s="135">
        <f t="shared" si="28"/>
        <v>10229.9</v>
      </c>
      <c r="AB65" s="135">
        <f t="shared" si="28"/>
        <v>14614.2</v>
      </c>
    </row>
    <row r="66" spans="1:28" s="67" customFormat="1" x14ac:dyDescent="0.2">
      <c r="A66" s="52" t="s">
        <v>52</v>
      </c>
      <c r="B66" s="53" t="s">
        <v>146</v>
      </c>
      <c r="C66" s="54">
        <v>416</v>
      </c>
      <c r="D66" s="47">
        <f t="shared" si="30"/>
        <v>16902.900000000001</v>
      </c>
      <c r="E66" s="46">
        <v>40.631999999999998</v>
      </c>
      <c r="F66" s="47">
        <f t="shared" si="24"/>
        <v>4953.7</v>
      </c>
      <c r="G66" s="147">
        <v>11.907999999999999</v>
      </c>
      <c r="H66" s="47">
        <f t="shared" si="31"/>
        <v>4810.2</v>
      </c>
      <c r="I66" s="148">
        <v>11.563000000000001</v>
      </c>
      <c r="J66" s="47">
        <f t="shared" si="32"/>
        <v>4871.3999999999996</v>
      </c>
      <c r="K66" s="148">
        <v>11.71</v>
      </c>
      <c r="L66" s="47">
        <f t="shared" si="33"/>
        <v>4937.5</v>
      </c>
      <c r="M66" s="148">
        <v>11.869</v>
      </c>
      <c r="N66" s="47">
        <f t="shared" si="34"/>
        <v>5024.3999999999996</v>
      </c>
      <c r="O66" s="148">
        <v>12.077999999999999</v>
      </c>
      <c r="P66" s="135">
        <f t="shared" si="35"/>
        <v>5449.1</v>
      </c>
      <c r="Q66" s="135">
        <f t="shared" si="35"/>
        <v>6687.5</v>
      </c>
      <c r="R66" s="135">
        <f t="shared" si="35"/>
        <v>7430.6</v>
      </c>
      <c r="S66" s="135">
        <f t="shared" si="35"/>
        <v>9907.5</v>
      </c>
      <c r="T66" s="135">
        <f t="shared" si="35"/>
        <v>10650.5</v>
      </c>
      <c r="U66" s="135">
        <f t="shared" si="29"/>
        <v>6590</v>
      </c>
      <c r="V66" s="135">
        <f t="shared" si="29"/>
        <v>7792.5</v>
      </c>
      <c r="W66" s="135">
        <f t="shared" si="29"/>
        <v>7071</v>
      </c>
      <c r="X66" s="135">
        <f t="shared" si="29"/>
        <v>10438.200000000001</v>
      </c>
      <c r="Y66" s="135">
        <f t="shared" si="29"/>
        <v>14430.6</v>
      </c>
      <c r="Z66" s="135">
        <f t="shared" si="28"/>
        <v>8037.8</v>
      </c>
      <c r="AA66" s="135">
        <f t="shared" si="28"/>
        <v>10229.9</v>
      </c>
      <c r="AB66" s="135">
        <f t="shared" si="28"/>
        <v>14614.2</v>
      </c>
    </row>
    <row r="67" spans="1:28" s="67" customFormat="1" x14ac:dyDescent="0.2">
      <c r="A67" s="52" t="s">
        <v>97</v>
      </c>
      <c r="B67" s="53" t="s">
        <v>147</v>
      </c>
      <c r="C67" s="54">
        <v>288</v>
      </c>
      <c r="D67" s="47">
        <f t="shared" si="30"/>
        <v>11702</v>
      </c>
      <c r="E67" s="46">
        <v>40.631999999999998</v>
      </c>
      <c r="F67" s="47">
        <f t="shared" si="24"/>
        <v>3429.5</v>
      </c>
      <c r="G67" s="147">
        <v>11.907999999999999</v>
      </c>
      <c r="H67" s="47">
        <f t="shared" si="31"/>
        <v>3330.1</v>
      </c>
      <c r="I67" s="148">
        <v>11.563000000000001</v>
      </c>
      <c r="J67" s="47">
        <f t="shared" si="32"/>
        <v>3372.5</v>
      </c>
      <c r="K67" s="148">
        <v>11.71</v>
      </c>
      <c r="L67" s="47">
        <f t="shared" si="33"/>
        <v>3418.3</v>
      </c>
      <c r="M67" s="148">
        <v>11.869</v>
      </c>
      <c r="N67" s="47">
        <f t="shared" si="34"/>
        <v>3478.5</v>
      </c>
      <c r="O67" s="148">
        <v>12.077999999999999</v>
      </c>
      <c r="P67" s="135">
        <f t="shared" si="35"/>
        <v>3772.5</v>
      </c>
      <c r="Q67" s="135">
        <f t="shared" si="35"/>
        <v>4629.8</v>
      </c>
      <c r="R67" s="135">
        <f t="shared" si="35"/>
        <v>5144.3</v>
      </c>
      <c r="S67" s="135">
        <f t="shared" si="35"/>
        <v>6859</v>
      </c>
      <c r="T67" s="135">
        <f t="shared" si="35"/>
        <v>7373.4</v>
      </c>
      <c r="U67" s="135">
        <f t="shared" si="29"/>
        <v>4562.3</v>
      </c>
      <c r="V67" s="135">
        <f t="shared" si="29"/>
        <v>5394.8</v>
      </c>
      <c r="W67" s="135">
        <f t="shared" si="29"/>
        <v>4895.3</v>
      </c>
      <c r="X67" s="135">
        <f t="shared" si="29"/>
        <v>7226.4</v>
      </c>
      <c r="Y67" s="135">
        <f t="shared" si="29"/>
        <v>9990.4</v>
      </c>
      <c r="Z67" s="135">
        <f t="shared" si="28"/>
        <v>5564.6</v>
      </c>
      <c r="AA67" s="135">
        <f t="shared" si="28"/>
        <v>7082.3</v>
      </c>
      <c r="AB67" s="135">
        <f t="shared" si="28"/>
        <v>10117.5</v>
      </c>
    </row>
    <row r="68" spans="1:28" s="67" customFormat="1" x14ac:dyDescent="0.2">
      <c r="A68" s="52" t="s">
        <v>90</v>
      </c>
      <c r="B68" s="53" t="s">
        <v>148</v>
      </c>
      <c r="C68" s="54">
        <v>277</v>
      </c>
      <c r="D68" s="47">
        <f t="shared" si="30"/>
        <v>11255.1</v>
      </c>
      <c r="E68" s="46">
        <v>40.631999999999998</v>
      </c>
      <c r="F68" s="47">
        <f t="shared" si="24"/>
        <v>3298.5</v>
      </c>
      <c r="G68" s="147">
        <v>11.907999999999999</v>
      </c>
      <c r="H68" s="47">
        <f t="shared" si="31"/>
        <v>3203</v>
      </c>
      <c r="I68" s="148">
        <v>11.563000000000001</v>
      </c>
      <c r="J68" s="47">
        <f t="shared" si="32"/>
        <v>3243.7</v>
      </c>
      <c r="K68" s="148">
        <v>11.71</v>
      </c>
      <c r="L68" s="47">
        <f t="shared" si="33"/>
        <v>3287.7</v>
      </c>
      <c r="M68" s="148">
        <v>11.869</v>
      </c>
      <c r="N68" s="47">
        <f t="shared" si="34"/>
        <v>3345.6</v>
      </c>
      <c r="O68" s="148">
        <v>12.077999999999999</v>
      </c>
      <c r="P68" s="135">
        <f t="shared" si="35"/>
        <v>3628.4</v>
      </c>
      <c r="Q68" s="135">
        <f t="shared" si="35"/>
        <v>4453</v>
      </c>
      <c r="R68" s="135">
        <f t="shared" si="35"/>
        <v>4947.8</v>
      </c>
      <c r="S68" s="135">
        <f t="shared" si="35"/>
        <v>6597</v>
      </c>
      <c r="T68" s="135">
        <f t="shared" si="35"/>
        <v>7091.8</v>
      </c>
      <c r="U68" s="135">
        <f t="shared" si="29"/>
        <v>4388</v>
      </c>
      <c r="V68" s="135">
        <f t="shared" si="29"/>
        <v>5188.8</v>
      </c>
      <c r="W68" s="135">
        <f t="shared" si="29"/>
        <v>4708.3</v>
      </c>
      <c r="X68" s="135">
        <f t="shared" si="29"/>
        <v>6950.4</v>
      </c>
      <c r="Y68" s="135">
        <f t="shared" si="29"/>
        <v>9608.9</v>
      </c>
      <c r="Z68" s="135">
        <f t="shared" si="28"/>
        <v>5352.1</v>
      </c>
      <c r="AA68" s="135">
        <f t="shared" si="28"/>
        <v>6811.8</v>
      </c>
      <c r="AB68" s="135">
        <f t="shared" si="28"/>
        <v>9731.1</v>
      </c>
    </row>
    <row r="69" spans="1:28" s="67" customFormat="1" x14ac:dyDescent="0.2">
      <c r="A69" s="52" t="s">
        <v>53</v>
      </c>
      <c r="B69" s="53" t="s">
        <v>149</v>
      </c>
      <c r="C69" s="54">
        <v>416</v>
      </c>
      <c r="D69" s="47">
        <f t="shared" si="30"/>
        <v>16902.900000000001</v>
      </c>
      <c r="E69" s="46">
        <v>40.631999999999998</v>
      </c>
      <c r="F69" s="47">
        <f t="shared" si="24"/>
        <v>4953.7</v>
      </c>
      <c r="G69" s="147">
        <v>11.907999999999999</v>
      </c>
      <c r="H69" s="47">
        <f t="shared" si="31"/>
        <v>4810.2</v>
      </c>
      <c r="I69" s="148">
        <v>11.563000000000001</v>
      </c>
      <c r="J69" s="47">
        <f t="shared" si="32"/>
        <v>4871.3999999999996</v>
      </c>
      <c r="K69" s="148">
        <v>11.71</v>
      </c>
      <c r="L69" s="47">
        <f t="shared" si="33"/>
        <v>4937.5</v>
      </c>
      <c r="M69" s="148">
        <v>11.869</v>
      </c>
      <c r="N69" s="47">
        <f t="shared" si="34"/>
        <v>5024.3999999999996</v>
      </c>
      <c r="O69" s="148">
        <v>12.077999999999999</v>
      </c>
      <c r="P69" s="135">
        <f t="shared" si="35"/>
        <v>5449.1</v>
      </c>
      <c r="Q69" s="135">
        <f t="shared" si="35"/>
        <v>6687.5</v>
      </c>
      <c r="R69" s="135">
        <f t="shared" si="35"/>
        <v>7430.6</v>
      </c>
      <c r="S69" s="135">
        <f t="shared" si="35"/>
        <v>9907.5</v>
      </c>
      <c r="T69" s="135">
        <f t="shared" si="35"/>
        <v>10650.5</v>
      </c>
      <c r="U69" s="135">
        <f t="shared" si="29"/>
        <v>6590</v>
      </c>
      <c r="V69" s="135">
        <f t="shared" si="29"/>
        <v>7792.5</v>
      </c>
      <c r="W69" s="135">
        <f t="shared" si="29"/>
        <v>7071</v>
      </c>
      <c r="X69" s="135">
        <f t="shared" si="29"/>
        <v>10438.200000000001</v>
      </c>
      <c r="Y69" s="135">
        <f t="shared" si="29"/>
        <v>14430.6</v>
      </c>
      <c r="Z69" s="135">
        <f t="shared" si="28"/>
        <v>8037.8</v>
      </c>
      <c r="AA69" s="135">
        <f t="shared" si="28"/>
        <v>10229.9</v>
      </c>
      <c r="AB69" s="135">
        <f t="shared" si="28"/>
        <v>14614.2</v>
      </c>
    </row>
    <row r="70" spans="1:28" s="67" customFormat="1" x14ac:dyDescent="0.2">
      <c r="A70" s="52" t="s">
        <v>69</v>
      </c>
      <c r="B70" s="53" t="s">
        <v>150</v>
      </c>
      <c r="C70" s="54">
        <v>9</v>
      </c>
      <c r="D70" s="47">
        <f t="shared" si="30"/>
        <v>365.7</v>
      </c>
      <c r="E70" s="46">
        <v>40.631999999999998</v>
      </c>
      <c r="F70" s="47">
        <f t="shared" si="24"/>
        <v>107.2</v>
      </c>
      <c r="G70" s="147">
        <v>11.907999999999999</v>
      </c>
      <c r="H70" s="47">
        <f t="shared" si="31"/>
        <v>104.1</v>
      </c>
      <c r="I70" s="148">
        <v>11.563000000000001</v>
      </c>
      <c r="J70" s="47">
        <f t="shared" si="32"/>
        <v>105.4</v>
      </c>
      <c r="K70" s="148">
        <v>11.71</v>
      </c>
      <c r="L70" s="47">
        <f t="shared" si="33"/>
        <v>106.8</v>
      </c>
      <c r="M70" s="148">
        <v>11.869</v>
      </c>
      <c r="N70" s="47">
        <f t="shared" si="34"/>
        <v>108.7</v>
      </c>
      <c r="O70" s="148">
        <v>12.077999999999999</v>
      </c>
      <c r="P70" s="135">
        <f t="shared" si="35"/>
        <v>117.9</v>
      </c>
      <c r="Q70" s="135">
        <f t="shared" si="35"/>
        <v>144.69999999999999</v>
      </c>
      <c r="R70" s="135">
        <f t="shared" si="35"/>
        <v>160.80000000000001</v>
      </c>
      <c r="S70" s="135">
        <f t="shared" si="35"/>
        <v>214.3</v>
      </c>
      <c r="T70" s="135">
        <f t="shared" si="35"/>
        <v>230.4</v>
      </c>
      <c r="U70" s="135">
        <f t="shared" ref="U70:Y79" si="36">ROUND($C70*$I70*U$6,1)</f>
        <v>142.6</v>
      </c>
      <c r="V70" s="135">
        <f t="shared" si="36"/>
        <v>168.6</v>
      </c>
      <c r="W70" s="135">
        <f t="shared" si="36"/>
        <v>153</v>
      </c>
      <c r="X70" s="135">
        <f t="shared" si="36"/>
        <v>225.8</v>
      </c>
      <c r="Y70" s="135">
        <f t="shared" si="36"/>
        <v>312.2</v>
      </c>
      <c r="Z70" s="135">
        <f t="shared" ref="Z70:AB89" si="37">ROUND($J70*Z$6,1)</f>
        <v>173.9</v>
      </c>
      <c r="AA70" s="135">
        <f t="shared" si="37"/>
        <v>221.3</v>
      </c>
      <c r="AB70" s="135">
        <f t="shared" si="37"/>
        <v>316.2</v>
      </c>
    </row>
    <row r="71" spans="1:28" s="67" customFormat="1" x14ac:dyDescent="0.2">
      <c r="A71" s="52" t="s">
        <v>54</v>
      </c>
      <c r="B71" s="53" t="s">
        <v>151</v>
      </c>
      <c r="C71" s="54">
        <v>60</v>
      </c>
      <c r="D71" s="47">
        <f t="shared" si="30"/>
        <v>2437.9</v>
      </c>
      <c r="E71" s="46">
        <v>40.631999999999998</v>
      </c>
      <c r="F71" s="47">
        <f t="shared" si="24"/>
        <v>714.5</v>
      </c>
      <c r="G71" s="147">
        <v>11.907999999999999</v>
      </c>
      <c r="H71" s="47">
        <f t="shared" si="31"/>
        <v>693.8</v>
      </c>
      <c r="I71" s="148">
        <v>11.563000000000001</v>
      </c>
      <c r="J71" s="47">
        <f t="shared" si="32"/>
        <v>702.6</v>
      </c>
      <c r="K71" s="148">
        <v>11.71</v>
      </c>
      <c r="L71" s="47">
        <f t="shared" si="33"/>
        <v>712.1</v>
      </c>
      <c r="M71" s="148">
        <v>11.869</v>
      </c>
      <c r="N71" s="47">
        <f t="shared" si="34"/>
        <v>724.7</v>
      </c>
      <c r="O71" s="148">
        <v>12.077999999999999</v>
      </c>
      <c r="P71" s="135">
        <f t="shared" si="35"/>
        <v>785.9</v>
      </c>
      <c r="Q71" s="135">
        <f t="shared" si="35"/>
        <v>964.5</v>
      </c>
      <c r="R71" s="135">
        <f t="shared" si="35"/>
        <v>1071.7</v>
      </c>
      <c r="S71" s="135">
        <f t="shared" si="35"/>
        <v>1429</v>
      </c>
      <c r="T71" s="135">
        <f t="shared" si="35"/>
        <v>1536.1</v>
      </c>
      <c r="U71" s="135">
        <f t="shared" si="36"/>
        <v>950.5</v>
      </c>
      <c r="V71" s="135">
        <f t="shared" si="36"/>
        <v>1123.9000000000001</v>
      </c>
      <c r="W71" s="135">
        <f t="shared" si="36"/>
        <v>1019.9</v>
      </c>
      <c r="X71" s="135">
        <f t="shared" si="36"/>
        <v>1505.5</v>
      </c>
      <c r="Y71" s="135">
        <f t="shared" si="36"/>
        <v>2081.3000000000002</v>
      </c>
      <c r="Z71" s="135">
        <f t="shared" si="37"/>
        <v>1159.3</v>
      </c>
      <c r="AA71" s="135">
        <f t="shared" si="37"/>
        <v>1475.5</v>
      </c>
      <c r="AB71" s="135">
        <f t="shared" si="37"/>
        <v>2107.8000000000002</v>
      </c>
    </row>
    <row r="72" spans="1:28" s="67" customFormat="1" x14ac:dyDescent="0.2">
      <c r="A72" s="52" t="s">
        <v>57</v>
      </c>
      <c r="B72" s="53" t="s">
        <v>152</v>
      </c>
      <c r="C72" s="54">
        <v>109</v>
      </c>
      <c r="D72" s="47">
        <f t="shared" si="30"/>
        <v>4428.8999999999996</v>
      </c>
      <c r="E72" s="46">
        <v>40.631999999999998</v>
      </c>
      <c r="F72" s="47">
        <f t="shared" si="24"/>
        <v>1298</v>
      </c>
      <c r="G72" s="147">
        <v>11.907999999999999</v>
      </c>
      <c r="H72" s="47">
        <f t="shared" si="31"/>
        <v>1260.4000000000001</v>
      </c>
      <c r="I72" s="148">
        <v>11.563000000000001</v>
      </c>
      <c r="J72" s="47">
        <f t="shared" si="32"/>
        <v>1276.4000000000001</v>
      </c>
      <c r="K72" s="148">
        <v>11.71</v>
      </c>
      <c r="L72" s="47">
        <f t="shared" si="33"/>
        <v>1293.7</v>
      </c>
      <c r="M72" s="148">
        <v>11.869</v>
      </c>
      <c r="N72" s="47">
        <f t="shared" si="34"/>
        <v>1316.5</v>
      </c>
      <c r="O72" s="148">
        <v>12.077999999999999</v>
      </c>
      <c r="P72" s="135">
        <f t="shared" si="35"/>
        <v>1427.8</v>
      </c>
      <c r="Q72" s="135">
        <f t="shared" si="35"/>
        <v>1752.3</v>
      </c>
      <c r="R72" s="135">
        <f t="shared" si="35"/>
        <v>1947</v>
      </c>
      <c r="S72" s="135">
        <f t="shared" si="35"/>
        <v>2595.9</v>
      </c>
      <c r="T72" s="135">
        <f t="shared" si="35"/>
        <v>2790.6</v>
      </c>
      <c r="U72" s="135">
        <f t="shared" si="36"/>
        <v>1726.7</v>
      </c>
      <c r="V72" s="135">
        <f t="shared" si="36"/>
        <v>2041.8</v>
      </c>
      <c r="W72" s="135">
        <f t="shared" si="36"/>
        <v>1852.7</v>
      </c>
      <c r="X72" s="135">
        <f t="shared" si="36"/>
        <v>2735</v>
      </c>
      <c r="Y72" s="135">
        <f t="shared" si="36"/>
        <v>3781.1</v>
      </c>
      <c r="Z72" s="135">
        <f t="shared" si="37"/>
        <v>2106.1</v>
      </c>
      <c r="AA72" s="135">
        <f t="shared" si="37"/>
        <v>2680.4</v>
      </c>
      <c r="AB72" s="135">
        <f t="shared" si="37"/>
        <v>3829.2</v>
      </c>
    </row>
    <row r="73" spans="1:28" s="67" customFormat="1" x14ac:dyDescent="0.2">
      <c r="A73" s="52" t="s">
        <v>84</v>
      </c>
      <c r="B73" s="53" t="s">
        <v>153</v>
      </c>
      <c r="C73" s="54">
        <v>160</v>
      </c>
      <c r="D73" s="47">
        <f t="shared" si="30"/>
        <v>6501.1</v>
      </c>
      <c r="E73" s="46">
        <v>40.631999999999998</v>
      </c>
      <c r="F73" s="47">
        <f t="shared" si="24"/>
        <v>1905.3</v>
      </c>
      <c r="G73" s="147">
        <v>11.907999999999999</v>
      </c>
      <c r="H73" s="47">
        <f t="shared" si="31"/>
        <v>1850.1</v>
      </c>
      <c r="I73" s="148">
        <v>11.563000000000001</v>
      </c>
      <c r="J73" s="47">
        <f t="shared" si="32"/>
        <v>1873.6</v>
      </c>
      <c r="K73" s="148">
        <v>11.71</v>
      </c>
      <c r="L73" s="47">
        <f t="shared" si="33"/>
        <v>1899</v>
      </c>
      <c r="M73" s="148">
        <v>11.869</v>
      </c>
      <c r="N73" s="47">
        <f t="shared" si="34"/>
        <v>1932.5</v>
      </c>
      <c r="O73" s="148">
        <v>12.077999999999999</v>
      </c>
      <c r="P73" s="135">
        <f t="shared" si="35"/>
        <v>2095.8000000000002</v>
      </c>
      <c r="Q73" s="135">
        <f t="shared" si="35"/>
        <v>2572.1</v>
      </c>
      <c r="R73" s="135">
        <f t="shared" si="35"/>
        <v>2857.9</v>
      </c>
      <c r="S73" s="135">
        <f t="shared" si="35"/>
        <v>3810.6</v>
      </c>
      <c r="T73" s="135">
        <f t="shared" si="35"/>
        <v>4096.3999999999996</v>
      </c>
      <c r="U73" s="135">
        <f t="shared" si="36"/>
        <v>2534.6</v>
      </c>
      <c r="V73" s="135">
        <f t="shared" si="36"/>
        <v>2997.1</v>
      </c>
      <c r="W73" s="135">
        <f t="shared" si="36"/>
        <v>2719.6</v>
      </c>
      <c r="X73" s="135">
        <f t="shared" si="36"/>
        <v>4014.7</v>
      </c>
      <c r="Y73" s="135">
        <f t="shared" si="36"/>
        <v>5550.2</v>
      </c>
      <c r="Z73" s="135">
        <f t="shared" si="37"/>
        <v>3091.4</v>
      </c>
      <c r="AA73" s="135">
        <f t="shared" si="37"/>
        <v>3934.6</v>
      </c>
      <c r="AB73" s="135">
        <f t="shared" si="37"/>
        <v>5620.8</v>
      </c>
    </row>
    <row r="74" spans="1:28" s="67" customFormat="1" x14ac:dyDescent="0.2">
      <c r="A74" s="52" t="s">
        <v>107</v>
      </c>
      <c r="B74" s="53" t="s">
        <v>154</v>
      </c>
      <c r="C74" s="54">
        <v>160</v>
      </c>
      <c r="D74" s="47">
        <f t="shared" si="30"/>
        <v>6501.1</v>
      </c>
      <c r="E74" s="46">
        <v>40.631999999999998</v>
      </c>
      <c r="F74" s="47">
        <f t="shared" si="24"/>
        <v>1905.3</v>
      </c>
      <c r="G74" s="147">
        <v>11.907999999999999</v>
      </c>
      <c r="H74" s="47">
        <f t="shared" si="31"/>
        <v>1850.1</v>
      </c>
      <c r="I74" s="148">
        <v>11.563000000000001</v>
      </c>
      <c r="J74" s="47">
        <f t="shared" si="32"/>
        <v>1873.6</v>
      </c>
      <c r="K74" s="148">
        <v>11.71</v>
      </c>
      <c r="L74" s="47">
        <f t="shared" si="33"/>
        <v>1899</v>
      </c>
      <c r="M74" s="148">
        <v>11.869</v>
      </c>
      <c r="N74" s="47">
        <f t="shared" si="34"/>
        <v>1932.5</v>
      </c>
      <c r="O74" s="148">
        <v>12.077999999999999</v>
      </c>
      <c r="P74" s="135">
        <f t="shared" si="35"/>
        <v>2095.8000000000002</v>
      </c>
      <c r="Q74" s="135">
        <f t="shared" si="35"/>
        <v>2572.1</v>
      </c>
      <c r="R74" s="135">
        <f t="shared" si="35"/>
        <v>2857.9</v>
      </c>
      <c r="S74" s="135">
        <f t="shared" si="35"/>
        <v>3810.6</v>
      </c>
      <c r="T74" s="135">
        <f t="shared" si="35"/>
        <v>4096.3999999999996</v>
      </c>
      <c r="U74" s="135">
        <f t="shared" si="36"/>
        <v>2534.6</v>
      </c>
      <c r="V74" s="135">
        <f t="shared" si="36"/>
        <v>2997.1</v>
      </c>
      <c r="W74" s="135">
        <f t="shared" si="36"/>
        <v>2719.6</v>
      </c>
      <c r="X74" s="135">
        <f t="shared" si="36"/>
        <v>4014.7</v>
      </c>
      <c r="Y74" s="135">
        <f t="shared" si="36"/>
        <v>5550.2</v>
      </c>
      <c r="Z74" s="135">
        <f t="shared" si="37"/>
        <v>3091.4</v>
      </c>
      <c r="AA74" s="135">
        <f t="shared" si="37"/>
        <v>3934.6</v>
      </c>
      <c r="AB74" s="135">
        <f t="shared" si="37"/>
        <v>5620.8</v>
      </c>
    </row>
    <row r="75" spans="1:28" s="67" customFormat="1" ht="25.5" x14ac:dyDescent="0.2">
      <c r="A75" s="52" t="s">
        <v>60</v>
      </c>
      <c r="B75" s="53" t="s">
        <v>155</v>
      </c>
      <c r="C75" s="54">
        <v>280</v>
      </c>
      <c r="D75" s="47">
        <f t="shared" si="30"/>
        <v>11377</v>
      </c>
      <c r="E75" s="46">
        <v>40.631999999999998</v>
      </c>
      <c r="F75" s="47">
        <f t="shared" si="24"/>
        <v>3334.2</v>
      </c>
      <c r="G75" s="147">
        <v>11.907999999999999</v>
      </c>
      <c r="H75" s="47">
        <f t="shared" si="31"/>
        <v>3237.6</v>
      </c>
      <c r="I75" s="148">
        <v>11.563000000000001</v>
      </c>
      <c r="J75" s="47">
        <f t="shared" si="32"/>
        <v>3278.8</v>
      </c>
      <c r="K75" s="148">
        <v>11.71</v>
      </c>
      <c r="L75" s="47">
        <f t="shared" si="33"/>
        <v>3323.3</v>
      </c>
      <c r="M75" s="148">
        <v>11.869</v>
      </c>
      <c r="N75" s="47">
        <f t="shared" si="34"/>
        <v>3381.8</v>
      </c>
      <c r="O75" s="148">
        <v>12.077999999999999</v>
      </c>
      <c r="P75" s="135">
        <f t="shared" si="35"/>
        <v>3667.7</v>
      </c>
      <c r="Q75" s="135">
        <f t="shared" si="35"/>
        <v>4501.2</v>
      </c>
      <c r="R75" s="135">
        <f t="shared" si="35"/>
        <v>5001.3999999999996</v>
      </c>
      <c r="S75" s="135">
        <f t="shared" si="35"/>
        <v>6668.5</v>
      </c>
      <c r="T75" s="135">
        <f t="shared" si="35"/>
        <v>7168.6</v>
      </c>
      <c r="U75" s="135">
        <f t="shared" si="36"/>
        <v>4435.6000000000004</v>
      </c>
      <c r="V75" s="135">
        <f t="shared" si="36"/>
        <v>5245</v>
      </c>
      <c r="W75" s="135">
        <f t="shared" si="36"/>
        <v>4759.3</v>
      </c>
      <c r="X75" s="135">
        <f t="shared" si="36"/>
        <v>7025.7</v>
      </c>
      <c r="Y75" s="135">
        <f t="shared" si="36"/>
        <v>9712.9</v>
      </c>
      <c r="Z75" s="135">
        <f t="shared" si="37"/>
        <v>5410</v>
      </c>
      <c r="AA75" s="135">
        <f t="shared" si="37"/>
        <v>6885.5</v>
      </c>
      <c r="AB75" s="135">
        <f t="shared" si="37"/>
        <v>9836.4</v>
      </c>
    </row>
    <row r="76" spans="1:28" s="67" customFormat="1" x14ac:dyDescent="0.2">
      <c r="A76" s="52" t="s">
        <v>81</v>
      </c>
      <c r="B76" s="53" t="s">
        <v>156</v>
      </c>
      <c r="C76" s="54">
        <v>165</v>
      </c>
      <c r="D76" s="47">
        <f t="shared" si="30"/>
        <v>6704.3</v>
      </c>
      <c r="E76" s="46">
        <v>40.631999999999998</v>
      </c>
      <c r="F76" s="47">
        <f t="shared" si="24"/>
        <v>1964.8</v>
      </c>
      <c r="G76" s="147">
        <v>11.907999999999999</v>
      </c>
      <c r="H76" s="47">
        <f t="shared" si="31"/>
        <v>1907.9</v>
      </c>
      <c r="I76" s="148">
        <v>11.563000000000001</v>
      </c>
      <c r="J76" s="47">
        <f t="shared" si="32"/>
        <v>1932.2</v>
      </c>
      <c r="K76" s="148">
        <v>11.71</v>
      </c>
      <c r="L76" s="47">
        <f t="shared" si="33"/>
        <v>1958.4</v>
      </c>
      <c r="M76" s="148">
        <v>11.869</v>
      </c>
      <c r="N76" s="47">
        <f t="shared" si="34"/>
        <v>1992.9</v>
      </c>
      <c r="O76" s="148">
        <v>12.077999999999999</v>
      </c>
      <c r="P76" s="135">
        <f t="shared" si="35"/>
        <v>2161.3000000000002</v>
      </c>
      <c r="Q76" s="135">
        <f t="shared" si="35"/>
        <v>2652.5</v>
      </c>
      <c r="R76" s="135">
        <f t="shared" si="35"/>
        <v>2947.2</v>
      </c>
      <c r="S76" s="135">
        <f t="shared" si="35"/>
        <v>3929.6</v>
      </c>
      <c r="T76" s="135">
        <f t="shared" si="35"/>
        <v>4224.3999999999996</v>
      </c>
      <c r="U76" s="135">
        <f t="shared" si="36"/>
        <v>2613.8000000000002</v>
      </c>
      <c r="V76" s="135">
        <f t="shared" si="36"/>
        <v>3090.8</v>
      </c>
      <c r="W76" s="135">
        <f t="shared" si="36"/>
        <v>2804.6</v>
      </c>
      <c r="X76" s="135">
        <f t="shared" si="36"/>
        <v>4140.1000000000004</v>
      </c>
      <c r="Y76" s="135">
        <f t="shared" si="36"/>
        <v>5723.7</v>
      </c>
      <c r="Z76" s="135">
        <f t="shared" si="37"/>
        <v>3188.1</v>
      </c>
      <c r="AA76" s="135">
        <f t="shared" si="37"/>
        <v>4057.6</v>
      </c>
      <c r="AB76" s="135">
        <f t="shared" si="37"/>
        <v>5796.6</v>
      </c>
    </row>
    <row r="77" spans="1:28" s="67" customFormat="1" x14ac:dyDescent="0.2">
      <c r="A77" s="52" t="s">
        <v>72</v>
      </c>
      <c r="B77" s="53" t="s">
        <v>157</v>
      </c>
      <c r="C77" s="54">
        <v>134</v>
      </c>
      <c r="D77" s="47">
        <f t="shared" si="30"/>
        <v>5444.7</v>
      </c>
      <c r="E77" s="46">
        <v>40.631999999999998</v>
      </c>
      <c r="F77" s="47">
        <f t="shared" si="24"/>
        <v>1595.7</v>
      </c>
      <c r="G77" s="147">
        <v>11.907999999999999</v>
      </c>
      <c r="H77" s="47">
        <f t="shared" si="31"/>
        <v>1549.4</v>
      </c>
      <c r="I77" s="148">
        <v>11.563000000000001</v>
      </c>
      <c r="J77" s="47">
        <f t="shared" si="32"/>
        <v>1569.1</v>
      </c>
      <c r="K77" s="148">
        <v>11.71</v>
      </c>
      <c r="L77" s="47">
        <f t="shared" si="33"/>
        <v>1590.4</v>
      </c>
      <c r="M77" s="148">
        <v>11.869</v>
      </c>
      <c r="N77" s="47">
        <f t="shared" si="34"/>
        <v>1618.5</v>
      </c>
      <c r="O77" s="148">
        <v>12.077999999999999</v>
      </c>
      <c r="P77" s="135">
        <f t="shared" si="35"/>
        <v>1755.2</v>
      </c>
      <c r="Q77" s="135">
        <f t="shared" si="35"/>
        <v>2154.1999999999998</v>
      </c>
      <c r="R77" s="135">
        <f t="shared" si="35"/>
        <v>2393.5</v>
      </c>
      <c r="S77" s="135">
        <f t="shared" si="35"/>
        <v>3191.3</v>
      </c>
      <c r="T77" s="135">
        <f t="shared" si="35"/>
        <v>3430.7</v>
      </c>
      <c r="U77" s="135">
        <f t="shared" si="36"/>
        <v>2122.6999999999998</v>
      </c>
      <c r="V77" s="135">
        <f t="shared" si="36"/>
        <v>2510.1</v>
      </c>
      <c r="W77" s="135">
        <f t="shared" si="36"/>
        <v>2277.6999999999998</v>
      </c>
      <c r="X77" s="135">
        <f t="shared" si="36"/>
        <v>3362.3</v>
      </c>
      <c r="Y77" s="135">
        <f t="shared" si="36"/>
        <v>4648.3</v>
      </c>
      <c r="Z77" s="135">
        <f t="shared" si="37"/>
        <v>2589</v>
      </c>
      <c r="AA77" s="135">
        <f t="shared" si="37"/>
        <v>3295.1</v>
      </c>
      <c r="AB77" s="135">
        <f t="shared" si="37"/>
        <v>4707.3</v>
      </c>
    </row>
    <row r="78" spans="1:28" s="67" customFormat="1" x14ac:dyDescent="0.2">
      <c r="A78" s="52" t="s">
        <v>76</v>
      </c>
      <c r="B78" s="53" t="s">
        <v>158</v>
      </c>
      <c r="C78" s="54">
        <v>139.69999999999999</v>
      </c>
      <c r="D78" s="47">
        <f t="shared" si="30"/>
        <v>5676.3</v>
      </c>
      <c r="E78" s="46">
        <v>40.631999999999998</v>
      </c>
      <c r="F78" s="47">
        <f t="shared" si="24"/>
        <v>1663.5</v>
      </c>
      <c r="G78" s="147">
        <v>11.907999999999999</v>
      </c>
      <c r="H78" s="47">
        <f t="shared" si="31"/>
        <v>1615.4</v>
      </c>
      <c r="I78" s="148">
        <v>11.563000000000001</v>
      </c>
      <c r="J78" s="47">
        <f t="shared" si="32"/>
        <v>1635.9</v>
      </c>
      <c r="K78" s="148">
        <v>11.71</v>
      </c>
      <c r="L78" s="47">
        <f t="shared" si="33"/>
        <v>1658.1</v>
      </c>
      <c r="M78" s="148">
        <v>11.869</v>
      </c>
      <c r="N78" s="47">
        <f t="shared" si="34"/>
        <v>1687.3</v>
      </c>
      <c r="O78" s="148">
        <v>12.077999999999999</v>
      </c>
      <c r="P78" s="135">
        <f t="shared" si="35"/>
        <v>1829.9</v>
      </c>
      <c r="Q78" s="135">
        <f t="shared" si="35"/>
        <v>2245.8000000000002</v>
      </c>
      <c r="R78" s="135">
        <f t="shared" si="35"/>
        <v>2495.3000000000002</v>
      </c>
      <c r="S78" s="135">
        <f t="shared" si="35"/>
        <v>3327.1</v>
      </c>
      <c r="T78" s="135">
        <f t="shared" si="35"/>
        <v>3576.6</v>
      </c>
      <c r="U78" s="135">
        <f t="shared" si="36"/>
        <v>2213</v>
      </c>
      <c r="V78" s="135">
        <f t="shared" si="36"/>
        <v>2616.9</v>
      </c>
      <c r="W78" s="135">
        <f t="shared" si="36"/>
        <v>2374.6</v>
      </c>
      <c r="X78" s="135">
        <f t="shared" si="36"/>
        <v>3505.3</v>
      </c>
      <c r="Y78" s="135">
        <f t="shared" si="36"/>
        <v>4846.1000000000004</v>
      </c>
      <c r="Z78" s="135">
        <f t="shared" si="37"/>
        <v>2699.2</v>
      </c>
      <c r="AA78" s="135">
        <f t="shared" si="37"/>
        <v>3435.4</v>
      </c>
      <c r="AB78" s="135">
        <f t="shared" si="37"/>
        <v>4907.7</v>
      </c>
    </row>
    <row r="79" spans="1:28" s="67" customFormat="1" x14ac:dyDescent="0.2">
      <c r="A79" s="52" t="s">
        <v>108</v>
      </c>
      <c r="B79" s="53" t="s">
        <v>159</v>
      </c>
      <c r="C79" s="54">
        <v>128</v>
      </c>
      <c r="D79" s="47">
        <f t="shared" si="30"/>
        <v>5200.8999999999996</v>
      </c>
      <c r="E79" s="46">
        <v>40.631999999999998</v>
      </c>
      <c r="F79" s="47">
        <f t="shared" si="24"/>
        <v>1524.2</v>
      </c>
      <c r="G79" s="147">
        <v>11.907999999999999</v>
      </c>
      <c r="H79" s="47">
        <f t="shared" si="31"/>
        <v>1480.1</v>
      </c>
      <c r="I79" s="148">
        <v>11.563000000000001</v>
      </c>
      <c r="J79" s="47">
        <f t="shared" si="32"/>
        <v>1498.9</v>
      </c>
      <c r="K79" s="148">
        <v>11.71</v>
      </c>
      <c r="L79" s="47">
        <f t="shared" si="33"/>
        <v>1519.2</v>
      </c>
      <c r="M79" s="148">
        <v>11.869</v>
      </c>
      <c r="N79" s="47">
        <f t="shared" si="34"/>
        <v>1546</v>
      </c>
      <c r="O79" s="148">
        <v>12.077999999999999</v>
      </c>
      <c r="P79" s="135">
        <f t="shared" si="35"/>
        <v>1676.6</v>
      </c>
      <c r="Q79" s="135">
        <f t="shared" si="35"/>
        <v>2057.6999999999998</v>
      </c>
      <c r="R79" s="135">
        <f t="shared" si="35"/>
        <v>2286.3000000000002</v>
      </c>
      <c r="S79" s="135">
        <f t="shared" si="35"/>
        <v>3048.4</v>
      </c>
      <c r="T79" s="135">
        <f t="shared" si="35"/>
        <v>3277.1</v>
      </c>
      <c r="U79" s="135">
        <f t="shared" si="36"/>
        <v>2027.7</v>
      </c>
      <c r="V79" s="135">
        <f t="shared" si="36"/>
        <v>2397.6999999999998</v>
      </c>
      <c r="W79" s="135">
        <f t="shared" si="36"/>
        <v>2175.6999999999998</v>
      </c>
      <c r="X79" s="135">
        <f t="shared" si="36"/>
        <v>3211.7</v>
      </c>
      <c r="Y79" s="135">
        <f t="shared" si="36"/>
        <v>4440.2</v>
      </c>
      <c r="Z79" s="135">
        <f t="shared" si="37"/>
        <v>2473.1999999999998</v>
      </c>
      <c r="AA79" s="135">
        <f t="shared" si="37"/>
        <v>3147.7</v>
      </c>
      <c r="AB79" s="135">
        <f t="shared" si="37"/>
        <v>4496.7</v>
      </c>
    </row>
    <row r="80" spans="1:28" s="67" customFormat="1" x14ac:dyDescent="0.2">
      <c r="A80" s="52" t="s">
        <v>88</v>
      </c>
      <c r="B80" s="53" t="s">
        <v>160</v>
      </c>
      <c r="C80" s="54">
        <v>129.69999999999999</v>
      </c>
      <c r="D80" s="47">
        <f t="shared" si="30"/>
        <v>5270</v>
      </c>
      <c r="E80" s="46">
        <v>40.631999999999998</v>
      </c>
      <c r="F80" s="47">
        <f t="shared" si="24"/>
        <v>1544.5</v>
      </c>
      <c r="G80" s="147">
        <v>11.907999999999999</v>
      </c>
      <c r="H80" s="47">
        <f t="shared" si="31"/>
        <v>1499.7</v>
      </c>
      <c r="I80" s="148">
        <v>11.563000000000001</v>
      </c>
      <c r="J80" s="47">
        <f t="shared" si="32"/>
        <v>1518.8</v>
      </c>
      <c r="K80" s="148">
        <v>11.71</v>
      </c>
      <c r="L80" s="47">
        <f t="shared" si="33"/>
        <v>1539.4</v>
      </c>
      <c r="M80" s="148">
        <v>11.869</v>
      </c>
      <c r="N80" s="47">
        <f t="shared" si="34"/>
        <v>1566.5</v>
      </c>
      <c r="O80" s="148">
        <v>12.077999999999999</v>
      </c>
      <c r="P80" s="135">
        <f t="shared" si="35"/>
        <v>1698.9</v>
      </c>
      <c r="Q80" s="135">
        <f t="shared" si="35"/>
        <v>2085</v>
      </c>
      <c r="R80" s="135">
        <f t="shared" si="35"/>
        <v>2316.6999999999998</v>
      </c>
      <c r="S80" s="135">
        <f t="shared" si="35"/>
        <v>3088.9</v>
      </c>
      <c r="T80" s="135">
        <f t="shared" si="35"/>
        <v>3320.6</v>
      </c>
      <c r="U80" s="135">
        <f t="shared" ref="U80:Y89" si="38">ROUND($C80*$I80*U$6,1)</f>
        <v>2054.6</v>
      </c>
      <c r="V80" s="135">
        <f t="shared" si="38"/>
        <v>2429.5</v>
      </c>
      <c r="W80" s="135">
        <f t="shared" si="38"/>
        <v>2204.6</v>
      </c>
      <c r="X80" s="135">
        <f t="shared" si="38"/>
        <v>3254.4</v>
      </c>
      <c r="Y80" s="135">
        <f t="shared" si="38"/>
        <v>4499.2</v>
      </c>
      <c r="Z80" s="135">
        <f t="shared" si="37"/>
        <v>2506</v>
      </c>
      <c r="AA80" s="135">
        <f t="shared" si="37"/>
        <v>3189.5</v>
      </c>
      <c r="AB80" s="135">
        <f t="shared" si="37"/>
        <v>4556.3999999999996</v>
      </c>
    </row>
    <row r="81" spans="1:28" s="67" customFormat="1" x14ac:dyDescent="0.2">
      <c r="A81" s="52" t="s">
        <v>74</v>
      </c>
      <c r="B81" s="53" t="s">
        <v>160</v>
      </c>
      <c r="C81" s="54">
        <v>160</v>
      </c>
      <c r="D81" s="47">
        <f t="shared" si="30"/>
        <v>6501.1</v>
      </c>
      <c r="E81" s="46">
        <v>40.631999999999998</v>
      </c>
      <c r="F81" s="47">
        <f t="shared" si="24"/>
        <v>1905.3</v>
      </c>
      <c r="G81" s="147">
        <v>11.907999999999999</v>
      </c>
      <c r="H81" s="47">
        <f t="shared" si="31"/>
        <v>1850.1</v>
      </c>
      <c r="I81" s="148">
        <v>11.563000000000001</v>
      </c>
      <c r="J81" s="47">
        <f t="shared" si="32"/>
        <v>1873.6</v>
      </c>
      <c r="K81" s="148">
        <v>11.71</v>
      </c>
      <c r="L81" s="47">
        <f t="shared" si="33"/>
        <v>1899</v>
      </c>
      <c r="M81" s="148">
        <v>11.869</v>
      </c>
      <c r="N81" s="47">
        <f t="shared" si="34"/>
        <v>1932.5</v>
      </c>
      <c r="O81" s="148">
        <v>12.077999999999999</v>
      </c>
      <c r="P81" s="135">
        <f t="shared" si="35"/>
        <v>2095.8000000000002</v>
      </c>
      <c r="Q81" s="135">
        <f t="shared" si="35"/>
        <v>2572.1</v>
      </c>
      <c r="R81" s="135">
        <f t="shared" si="35"/>
        <v>2857.9</v>
      </c>
      <c r="S81" s="135">
        <f t="shared" si="35"/>
        <v>3810.6</v>
      </c>
      <c r="T81" s="135">
        <f t="shared" si="35"/>
        <v>4096.3999999999996</v>
      </c>
      <c r="U81" s="135">
        <f t="shared" si="38"/>
        <v>2534.6</v>
      </c>
      <c r="V81" s="135">
        <f t="shared" si="38"/>
        <v>2997.1</v>
      </c>
      <c r="W81" s="135">
        <f t="shared" si="38"/>
        <v>2719.6</v>
      </c>
      <c r="X81" s="135">
        <f t="shared" si="38"/>
        <v>4014.7</v>
      </c>
      <c r="Y81" s="135">
        <f t="shared" si="38"/>
        <v>5550.2</v>
      </c>
      <c r="Z81" s="135">
        <f t="shared" si="37"/>
        <v>3091.4</v>
      </c>
      <c r="AA81" s="135">
        <f t="shared" si="37"/>
        <v>3934.6</v>
      </c>
      <c r="AB81" s="135">
        <f t="shared" si="37"/>
        <v>5620.8</v>
      </c>
    </row>
    <row r="82" spans="1:28" s="67" customFormat="1" x14ac:dyDescent="0.2">
      <c r="A82" s="52" t="s">
        <v>91</v>
      </c>
      <c r="B82" s="53" t="s">
        <v>161</v>
      </c>
      <c r="C82" s="54">
        <v>64</v>
      </c>
      <c r="D82" s="47">
        <f t="shared" si="30"/>
        <v>2600.4</v>
      </c>
      <c r="E82" s="46">
        <v>40.631999999999998</v>
      </c>
      <c r="F82" s="47">
        <f t="shared" si="24"/>
        <v>762.1</v>
      </c>
      <c r="G82" s="147">
        <v>11.907999999999999</v>
      </c>
      <c r="H82" s="47">
        <f t="shared" si="31"/>
        <v>740</v>
      </c>
      <c r="I82" s="148">
        <v>11.563000000000001</v>
      </c>
      <c r="J82" s="47">
        <f t="shared" si="32"/>
        <v>749.4</v>
      </c>
      <c r="K82" s="148">
        <v>11.71</v>
      </c>
      <c r="L82" s="47">
        <f t="shared" si="33"/>
        <v>759.6</v>
      </c>
      <c r="M82" s="148">
        <v>11.869</v>
      </c>
      <c r="N82" s="47">
        <f t="shared" si="34"/>
        <v>773</v>
      </c>
      <c r="O82" s="148">
        <v>12.077999999999999</v>
      </c>
      <c r="P82" s="135">
        <f t="shared" si="35"/>
        <v>838.3</v>
      </c>
      <c r="Q82" s="135">
        <f t="shared" si="35"/>
        <v>1028.9000000000001</v>
      </c>
      <c r="R82" s="135">
        <f t="shared" si="35"/>
        <v>1143.2</v>
      </c>
      <c r="S82" s="135">
        <f t="shared" si="35"/>
        <v>1524.2</v>
      </c>
      <c r="T82" s="135">
        <f t="shared" si="35"/>
        <v>1638.5</v>
      </c>
      <c r="U82" s="135">
        <f t="shared" si="38"/>
        <v>1013.8</v>
      </c>
      <c r="V82" s="135">
        <f t="shared" si="38"/>
        <v>1198.9000000000001</v>
      </c>
      <c r="W82" s="135">
        <f t="shared" si="38"/>
        <v>1087.8</v>
      </c>
      <c r="X82" s="135">
        <f t="shared" si="38"/>
        <v>1605.9</v>
      </c>
      <c r="Y82" s="135">
        <f t="shared" si="38"/>
        <v>2220.1</v>
      </c>
      <c r="Z82" s="135">
        <f t="shared" si="37"/>
        <v>1236.5</v>
      </c>
      <c r="AA82" s="135">
        <f t="shared" si="37"/>
        <v>1573.7</v>
      </c>
      <c r="AB82" s="135">
        <f t="shared" si="37"/>
        <v>2248.1999999999998</v>
      </c>
    </row>
    <row r="83" spans="1:28" s="67" customFormat="1" x14ac:dyDescent="0.2">
      <c r="A83" s="52" t="s">
        <v>73</v>
      </c>
      <c r="B83" s="53" t="s">
        <v>162</v>
      </c>
      <c r="C83" s="54">
        <v>98.7</v>
      </c>
      <c r="D83" s="47">
        <f t="shared" si="30"/>
        <v>4010.4</v>
      </c>
      <c r="E83" s="46">
        <v>40.631999999999998</v>
      </c>
      <c r="F83" s="47">
        <f t="shared" si="24"/>
        <v>1175.3</v>
      </c>
      <c r="G83" s="147">
        <v>11.907999999999999</v>
      </c>
      <c r="H83" s="47">
        <f t="shared" si="31"/>
        <v>1141.3</v>
      </c>
      <c r="I83" s="148">
        <v>11.563000000000001</v>
      </c>
      <c r="J83" s="47">
        <f t="shared" si="32"/>
        <v>1155.8</v>
      </c>
      <c r="K83" s="148">
        <v>11.71</v>
      </c>
      <c r="L83" s="47">
        <f t="shared" si="33"/>
        <v>1171.5</v>
      </c>
      <c r="M83" s="148">
        <v>11.869</v>
      </c>
      <c r="N83" s="47">
        <f t="shared" si="34"/>
        <v>1192.0999999999999</v>
      </c>
      <c r="O83" s="148">
        <v>12.077999999999999</v>
      </c>
      <c r="P83" s="135">
        <f t="shared" si="35"/>
        <v>1292.9000000000001</v>
      </c>
      <c r="Q83" s="135">
        <f t="shared" si="35"/>
        <v>1586.7</v>
      </c>
      <c r="R83" s="135">
        <f t="shared" si="35"/>
        <v>1763</v>
      </c>
      <c r="S83" s="135">
        <f t="shared" si="35"/>
        <v>2350.6</v>
      </c>
      <c r="T83" s="135">
        <f t="shared" si="35"/>
        <v>2526.9</v>
      </c>
      <c r="U83" s="135">
        <f t="shared" si="38"/>
        <v>1563.5</v>
      </c>
      <c r="V83" s="135">
        <f t="shared" si="38"/>
        <v>1848.9</v>
      </c>
      <c r="W83" s="135">
        <f t="shared" si="38"/>
        <v>1677.7</v>
      </c>
      <c r="X83" s="135">
        <f t="shared" si="38"/>
        <v>2476.6</v>
      </c>
      <c r="Y83" s="135">
        <f t="shared" si="38"/>
        <v>3423.8</v>
      </c>
      <c r="Z83" s="135">
        <f t="shared" si="37"/>
        <v>1907.1</v>
      </c>
      <c r="AA83" s="135">
        <f t="shared" si="37"/>
        <v>2427.1999999999998</v>
      </c>
      <c r="AB83" s="135">
        <f t="shared" si="37"/>
        <v>3467.4</v>
      </c>
    </row>
    <row r="84" spans="1:28" s="67" customFormat="1" x14ac:dyDescent="0.2">
      <c r="A84" s="52" t="s">
        <v>109</v>
      </c>
      <c r="B84" s="53" t="s">
        <v>163</v>
      </c>
      <c r="C84" s="54">
        <v>96</v>
      </c>
      <c r="D84" s="47">
        <f t="shared" si="30"/>
        <v>3900.7</v>
      </c>
      <c r="E84" s="46">
        <v>40.631999999999998</v>
      </c>
      <c r="F84" s="47">
        <f t="shared" si="24"/>
        <v>1143.2</v>
      </c>
      <c r="G84" s="147">
        <v>11.907999999999999</v>
      </c>
      <c r="H84" s="47">
        <f t="shared" si="31"/>
        <v>1110</v>
      </c>
      <c r="I84" s="148">
        <v>11.563000000000001</v>
      </c>
      <c r="J84" s="47">
        <f t="shared" si="32"/>
        <v>1124.2</v>
      </c>
      <c r="K84" s="148">
        <v>11.71</v>
      </c>
      <c r="L84" s="47">
        <f t="shared" si="33"/>
        <v>1139.4000000000001</v>
      </c>
      <c r="M84" s="148">
        <v>11.869</v>
      </c>
      <c r="N84" s="47">
        <f t="shared" si="34"/>
        <v>1159.5</v>
      </c>
      <c r="O84" s="148">
        <v>12.077999999999999</v>
      </c>
      <c r="P84" s="135">
        <f t="shared" si="35"/>
        <v>1257.5</v>
      </c>
      <c r="Q84" s="135">
        <f t="shared" si="35"/>
        <v>1543.3</v>
      </c>
      <c r="R84" s="135">
        <f t="shared" si="35"/>
        <v>1714.8</v>
      </c>
      <c r="S84" s="135">
        <f t="shared" si="35"/>
        <v>2286.3000000000002</v>
      </c>
      <c r="T84" s="135">
        <f t="shared" si="35"/>
        <v>2457.8000000000002</v>
      </c>
      <c r="U84" s="135">
        <f t="shared" si="38"/>
        <v>1520.8</v>
      </c>
      <c r="V84" s="135">
        <f t="shared" si="38"/>
        <v>1798.3</v>
      </c>
      <c r="W84" s="135">
        <f t="shared" si="38"/>
        <v>1631.8</v>
      </c>
      <c r="X84" s="135">
        <f t="shared" si="38"/>
        <v>2408.8000000000002</v>
      </c>
      <c r="Y84" s="135">
        <f t="shared" si="38"/>
        <v>3330.1</v>
      </c>
      <c r="Z84" s="135">
        <f t="shared" si="37"/>
        <v>1854.9</v>
      </c>
      <c r="AA84" s="135">
        <f t="shared" si="37"/>
        <v>2360.8000000000002</v>
      </c>
      <c r="AB84" s="135">
        <f t="shared" si="37"/>
        <v>3372.6</v>
      </c>
    </row>
    <row r="85" spans="1:28" s="67" customFormat="1" x14ac:dyDescent="0.2">
      <c r="A85" s="52" t="s">
        <v>78</v>
      </c>
      <c r="B85" s="53" t="s">
        <v>164</v>
      </c>
      <c r="C85" s="54">
        <v>116</v>
      </c>
      <c r="D85" s="47">
        <f t="shared" si="30"/>
        <v>4713.3</v>
      </c>
      <c r="E85" s="46">
        <v>40.631999999999998</v>
      </c>
      <c r="F85" s="47">
        <f t="shared" si="24"/>
        <v>1381.3</v>
      </c>
      <c r="G85" s="147">
        <v>11.907999999999999</v>
      </c>
      <c r="H85" s="47">
        <f t="shared" si="31"/>
        <v>1341.3</v>
      </c>
      <c r="I85" s="148">
        <v>11.563000000000001</v>
      </c>
      <c r="J85" s="47">
        <f t="shared" si="32"/>
        <v>1358.4</v>
      </c>
      <c r="K85" s="148">
        <v>11.71</v>
      </c>
      <c r="L85" s="47">
        <f t="shared" si="33"/>
        <v>1376.8</v>
      </c>
      <c r="M85" s="148">
        <v>11.869</v>
      </c>
      <c r="N85" s="47">
        <f t="shared" si="34"/>
        <v>1401</v>
      </c>
      <c r="O85" s="148">
        <v>12.077999999999999</v>
      </c>
      <c r="P85" s="135">
        <f t="shared" si="35"/>
        <v>1519.5</v>
      </c>
      <c r="Q85" s="135">
        <f t="shared" si="35"/>
        <v>1864.8</v>
      </c>
      <c r="R85" s="135">
        <f t="shared" si="35"/>
        <v>2072</v>
      </c>
      <c r="S85" s="135">
        <f t="shared" si="35"/>
        <v>2762.7</v>
      </c>
      <c r="T85" s="135">
        <f t="shared" si="35"/>
        <v>2969.9</v>
      </c>
      <c r="U85" s="135">
        <f t="shared" si="38"/>
        <v>1837.6</v>
      </c>
      <c r="V85" s="135">
        <f t="shared" si="38"/>
        <v>2172.9</v>
      </c>
      <c r="W85" s="135">
        <f t="shared" si="38"/>
        <v>1971.7</v>
      </c>
      <c r="X85" s="135">
        <f t="shared" si="38"/>
        <v>2910.6</v>
      </c>
      <c r="Y85" s="135">
        <f t="shared" si="38"/>
        <v>4023.9</v>
      </c>
      <c r="Z85" s="135">
        <f t="shared" si="37"/>
        <v>2241.4</v>
      </c>
      <c r="AA85" s="135">
        <f t="shared" si="37"/>
        <v>2852.6</v>
      </c>
      <c r="AB85" s="135">
        <f t="shared" si="37"/>
        <v>4075.2</v>
      </c>
    </row>
    <row r="86" spans="1:28" s="67" customFormat="1" x14ac:dyDescent="0.2">
      <c r="A86" s="52" t="s">
        <v>102</v>
      </c>
      <c r="B86" s="53" t="s">
        <v>165</v>
      </c>
      <c r="C86" s="54">
        <v>160</v>
      </c>
      <c r="D86" s="47">
        <f t="shared" si="30"/>
        <v>6501.1</v>
      </c>
      <c r="E86" s="46">
        <v>40.631999999999998</v>
      </c>
      <c r="F86" s="47">
        <f t="shared" si="24"/>
        <v>1905.3</v>
      </c>
      <c r="G86" s="147">
        <v>11.907999999999999</v>
      </c>
      <c r="H86" s="47">
        <f t="shared" si="31"/>
        <v>1850.1</v>
      </c>
      <c r="I86" s="148">
        <v>11.563000000000001</v>
      </c>
      <c r="J86" s="47">
        <f t="shared" si="32"/>
        <v>1873.6</v>
      </c>
      <c r="K86" s="148">
        <v>11.71</v>
      </c>
      <c r="L86" s="47">
        <f t="shared" si="33"/>
        <v>1899</v>
      </c>
      <c r="M86" s="148">
        <v>11.869</v>
      </c>
      <c r="N86" s="47">
        <f t="shared" si="34"/>
        <v>1932.5</v>
      </c>
      <c r="O86" s="148">
        <v>12.077999999999999</v>
      </c>
      <c r="P86" s="135">
        <f t="shared" si="35"/>
        <v>2095.8000000000002</v>
      </c>
      <c r="Q86" s="135">
        <f t="shared" si="35"/>
        <v>2572.1</v>
      </c>
      <c r="R86" s="135">
        <f t="shared" si="35"/>
        <v>2857.9</v>
      </c>
      <c r="S86" s="135">
        <f t="shared" si="35"/>
        <v>3810.6</v>
      </c>
      <c r="T86" s="135">
        <f t="shared" si="35"/>
        <v>4096.3999999999996</v>
      </c>
      <c r="U86" s="135">
        <f t="shared" si="38"/>
        <v>2534.6</v>
      </c>
      <c r="V86" s="135">
        <f t="shared" si="38"/>
        <v>2997.1</v>
      </c>
      <c r="W86" s="135">
        <f t="shared" si="38"/>
        <v>2719.6</v>
      </c>
      <c r="X86" s="135">
        <f t="shared" si="38"/>
        <v>4014.7</v>
      </c>
      <c r="Y86" s="135">
        <f t="shared" si="38"/>
        <v>5550.2</v>
      </c>
      <c r="Z86" s="135">
        <f t="shared" si="37"/>
        <v>3091.4</v>
      </c>
      <c r="AA86" s="135">
        <f t="shared" si="37"/>
        <v>3934.6</v>
      </c>
      <c r="AB86" s="135">
        <f t="shared" si="37"/>
        <v>5620.8</v>
      </c>
    </row>
    <row r="87" spans="1:28" s="67" customFormat="1" x14ac:dyDescent="0.2">
      <c r="A87" s="52" t="s">
        <v>92</v>
      </c>
      <c r="B87" s="53" t="s">
        <v>166</v>
      </c>
      <c r="C87" s="54">
        <v>141</v>
      </c>
      <c r="D87" s="47">
        <f t="shared" si="30"/>
        <v>5729.1</v>
      </c>
      <c r="E87" s="46">
        <v>40.631999999999998</v>
      </c>
      <c r="F87" s="47">
        <f t="shared" si="24"/>
        <v>1679</v>
      </c>
      <c r="G87" s="147">
        <v>11.907999999999999</v>
      </c>
      <c r="H87" s="47">
        <f t="shared" si="31"/>
        <v>1630.4</v>
      </c>
      <c r="I87" s="148">
        <v>11.563000000000001</v>
      </c>
      <c r="J87" s="47">
        <f t="shared" si="32"/>
        <v>1651.1</v>
      </c>
      <c r="K87" s="148">
        <v>11.71</v>
      </c>
      <c r="L87" s="47">
        <f t="shared" si="33"/>
        <v>1673.5</v>
      </c>
      <c r="M87" s="148">
        <v>11.869</v>
      </c>
      <c r="N87" s="47">
        <f t="shared" si="34"/>
        <v>1703</v>
      </c>
      <c r="O87" s="148">
        <v>12.077999999999999</v>
      </c>
      <c r="P87" s="135">
        <f t="shared" si="35"/>
        <v>1846.9</v>
      </c>
      <c r="Q87" s="135">
        <f t="shared" si="35"/>
        <v>2266.6999999999998</v>
      </c>
      <c r="R87" s="135">
        <f t="shared" si="35"/>
        <v>2518.5</v>
      </c>
      <c r="S87" s="135">
        <f t="shared" si="35"/>
        <v>3358.1</v>
      </c>
      <c r="T87" s="135">
        <f t="shared" si="35"/>
        <v>3609.9</v>
      </c>
      <c r="U87" s="135">
        <f t="shared" si="38"/>
        <v>2233.6</v>
      </c>
      <c r="V87" s="135">
        <f t="shared" si="38"/>
        <v>2641.2</v>
      </c>
      <c r="W87" s="135">
        <f t="shared" si="38"/>
        <v>2396.6999999999998</v>
      </c>
      <c r="X87" s="135">
        <f t="shared" si="38"/>
        <v>3537.9</v>
      </c>
      <c r="Y87" s="135">
        <f t="shared" si="38"/>
        <v>4891.1000000000004</v>
      </c>
      <c r="Z87" s="135">
        <f t="shared" si="37"/>
        <v>2724.3</v>
      </c>
      <c r="AA87" s="135">
        <f t="shared" si="37"/>
        <v>3467.3</v>
      </c>
      <c r="AB87" s="135">
        <f t="shared" si="37"/>
        <v>4953.3</v>
      </c>
    </row>
    <row r="88" spans="1:28" s="67" customFormat="1" x14ac:dyDescent="0.2">
      <c r="A88" s="52" t="s">
        <v>89</v>
      </c>
      <c r="B88" s="53" t="s">
        <v>167</v>
      </c>
      <c r="C88" s="54">
        <v>80.900000000000006</v>
      </c>
      <c r="D88" s="47">
        <f t="shared" si="30"/>
        <v>3287.1</v>
      </c>
      <c r="E88" s="46">
        <v>40.631999999999998</v>
      </c>
      <c r="F88" s="47">
        <f t="shared" si="24"/>
        <v>963.4</v>
      </c>
      <c r="G88" s="147">
        <v>11.907999999999999</v>
      </c>
      <c r="H88" s="47">
        <f t="shared" si="31"/>
        <v>935.4</v>
      </c>
      <c r="I88" s="148">
        <v>11.563000000000001</v>
      </c>
      <c r="J88" s="47">
        <f t="shared" si="32"/>
        <v>947.3</v>
      </c>
      <c r="K88" s="148">
        <v>11.71</v>
      </c>
      <c r="L88" s="47">
        <f t="shared" si="33"/>
        <v>960.2</v>
      </c>
      <c r="M88" s="148">
        <v>11.869</v>
      </c>
      <c r="N88" s="47">
        <f t="shared" si="34"/>
        <v>977.1</v>
      </c>
      <c r="O88" s="148">
        <v>12.077999999999999</v>
      </c>
      <c r="P88" s="135">
        <f t="shared" si="35"/>
        <v>1059.7</v>
      </c>
      <c r="Q88" s="135">
        <f t="shared" si="35"/>
        <v>1300.5</v>
      </c>
      <c r="R88" s="135">
        <f t="shared" si="35"/>
        <v>1445</v>
      </c>
      <c r="S88" s="135">
        <f t="shared" si="35"/>
        <v>1926.7</v>
      </c>
      <c r="T88" s="135">
        <f t="shared" si="35"/>
        <v>2071.1999999999998</v>
      </c>
      <c r="U88" s="135">
        <f t="shared" si="38"/>
        <v>1281.5999999999999</v>
      </c>
      <c r="V88" s="135">
        <f t="shared" si="38"/>
        <v>1515.4</v>
      </c>
      <c r="W88" s="135">
        <f t="shared" si="38"/>
        <v>1375.1</v>
      </c>
      <c r="X88" s="135">
        <f t="shared" si="38"/>
        <v>2029.9</v>
      </c>
      <c r="Y88" s="135">
        <f t="shared" si="38"/>
        <v>2806.3</v>
      </c>
      <c r="Z88" s="135">
        <f t="shared" si="37"/>
        <v>1563</v>
      </c>
      <c r="AA88" s="135">
        <f t="shared" si="37"/>
        <v>1989.3</v>
      </c>
      <c r="AB88" s="135">
        <f t="shared" si="37"/>
        <v>2841.9</v>
      </c>
    </row>
    <row r="89" spans="1:28" s="67" customFormat="1" x14ac:dyDescent="0.2">
      <c r="A89" s="52" t="s">
        <v>104</v>
      </c>
      <c r="B89" s="53" t="s">
        <v>168</v>
      </c>
      <c r="C89" s="54">
        <v>128</v>
      </c>
      <c r="D89" s="47">
        <f t="shared" si="30"/>
        <v>5200.8999999999996</v>
      </c>
      <c r="E89" s="46">
        <v>40.631999999999998</v>
      </c>
      <c r="F89" s="47">
        <f t="shared" si="24"/>
        <v>1524.2</v>
      </c>
      <c r="G89" s="147">
        <v>11.907999999999999</v>
      </c>
      <c r="H89" s="47">
        <f t="shared" si="31"/>
        <v>1480.1</v>
      </c>
      <c r="I89" s="148">
        <v>11.563000000000001</v>
      </c>
      <c r="J89" s="47">
        <f t="shared" si="32"/>
        <v>1498.9</v>
      </c>
      <c r="K89" s="148">
        <v>11.71</v>
      </c>
      <c r="L89" s="47">
        <f t="shared" si="33"/>
        <v>1519.2</v>
      </c>
      <c r="M89" s="148">
        <v>11.869</v>
      </c>
      <c r="N89" s="47">
        <f t="shared" si="34"/>
        <v>1546</v>
      </c>
      <c r="O89" s="148">
        <v>12.077999999999999</v>
      </c>
      <c r="P89" s="135">
        <f t="shared" si="35"/>
        <v>1676.6</v>
      </c>
      <c r="Q89" s="135">
        <f t="shared" si="35"/>
        <v>2057.6999999999998</v>
      </c>
      <c r="R89" s="135">
        <f t="shared" si="35"/>
        <v>2286.3000000000002</v>
      </c>
      <c r="S89" s="135">
        <f t="shared" si="35"/>
        <v>3048.4</v>
      </c>
      <c r="T89" s="135">
        <f t="shared" si="35"/>
        <v>3277.1</v>
      </c>
      <c r="U89" s="135">
        <f t="shared" si="38"/>
        <v>2027.7</v>
      </c>
      <c r="V89" s="135">
        <f t="shared" si="38"/>
        <v>2397.6999999999998</v>
      </c>
      <c r="W89" s="135">
        <f t="shared" si="38"/>
        <v>2175.6999999999998</v>
      </c>
      <c r="X89" s="135">
        <f t="shared" si="38"/>
        <v>3211.7</v>
      </c>
      <c r="Y89" s="135">
        <f t="shared" si="38"/>
        <v>4440.2</v>
      </c>
      <c r="Z89" s="135">
        <f t="shared" si="37"/>
        <v>2473.1999999999998</v>
      </c>
      <c r="AA89" s="135">
        <f t="shared" si="37"/>
        <v>3147.7</v>
      </c>
      <c r="AB89" s="135">
        <f t="shared" si="37"/>
        <v>4496.7</v>
      </c>
    </row>
    <row r="90" spans="1:28" s="67" customFormat="1" x14ac:dyDescent="0.2">
      <c r="A90" s="52" t="s">
        <v>61</v>
      </c>
      <c r="B90" s="53" t="s">
        <v>169</v>
      </c>
      <c r="C90" s="54">
        <v>75.5</v>
      </c>
      <c r="D90" s="47">
        <f t="shared" si="30"/>
        <v>3067.7</v>
      </c>
      <c r="E90" s="46">
        <v>40.631999999999998</v>
      </c>
      <c r="F90" s="47">
        <f t="shared" si="24"/>
        <v>899.1</v>
      </c>
      <c r="G90" s="147">
        <v>11.907999999999999</v>
      </c>
      <c r="H90" s="47">
        <f t="shared" si="31"/>
        <v>873</v>
      </c>
      <c r="I90" s="148">
        <v>11.563000000000001</v>
      </c>
      <c r="J90" s="47">
        <f t="shared" si="32"/>
        <v>884.1</v>
      </c>
      <c r="K90" s="148">
        <v>11.71</v>
      </c>
      <c r="L90" s="47">
        <f t="shared" si="33"/>
        <v>896.1</v>
      </c>
      <c r="M90" s="148">
        <v>11.869</v>
      </c>
      <c r="N90" s="47">
        <f t="shared" si="34"/>
        <v>911.9</v>
      </c>
      <c r="O90" s="148">
        <v>12.077999999999999</v>
      </c>
      <c r="P90" s="135">
        <f t="shared" si="35"/>
        <v>989</v>
      </c>
      <c r="Q90" s="135">
        <f t="shared" si="35"/>
        <v>1213.7</v>
      </c>
      <c r="R90" s="135">
        <f t="shared" si="35"/>
        <v>1348.6</v>
      </c>
      <c r="S90" s="135">
        <f t="shared" si="35"/>
        <v>1798.1</v>
      </c>
      <c r="T90" s="135">
        <f t="shared" si="35"/>
        <v>1933</v>
      </c>
      <c r="U90" s="135">
        <f t="shared" ref="U90:Y99" si="39">ROUND($C90*$I90*U$6,1)</f>
        <v>1196</v>
      </c>
      <c r="V90" s="135">
        <f t="shared" si="39"/>
        <v>1414.3</v>
      </c>
      <c r="W90" s="135">
        <f t="shared" si="39"/>
        <v>1283.3</v>
      </c>
      <c r="X90" s="135">
        <f t="shared" si="39"/>
        <v>1894.4</v>
      </c>
      <c r="Y90" s="135">
        <f t="shared" si="39"/>
        <v>2619</v>
      </c>
      <c r="Z90" s="135">
        <f t="shared" ref="Z90:AB110" si="40">ROUND($J90*Z$6,1)</f>
        <v>1458.8</v>
      </c>
      <c r="AA90" s="135">
        <f t="shared" si="40"/>
        <v>1856.6</v>
      </c>
      <c r="AB90" s="135">
        <f t="shared" si="40"/>
        <v>2652.3</v>
      </c>
    </row>
    <row r="91" spans="1:28" s="67" customFormat="1" x14ac:dyDescent="0.2">
      <c r="A91" s="52" t="s">
        <v>80</v>
      </c>
      <c r="B91" s="53" t="s">
        <v>170</v>
      </c>
      <c r="C91" s="54">
        <v>13</v>
      </c>
      <c r="D91" s="47">
        <f t="shared" si="30"/>
        <v>528.20000000000005</v>
      </c>
      <c r="E91" s="46">
        <v>40.631999999999998</v>
      </c>
      <c r="F91" s="47">
        <f t="shared" si="24"/>
        <v>154.80000000000001</v>
      </c>
      <c r="G91" s="147">
        <v>11.907999999999999</v>
      </c>
      <c r="H91" s="47">
        <f t="shared" si="31"/>
        <v>150.30000000000001</v>
      </c>
      <c r="I91" s="148">
        <v>11.563000000000001</v>
      </c>
      <c r="J91" s="47">
        <f t="shared" si="32"/>
        <v>152.19999999999999</v>
      </c>
      <c r="K91" s="148">
        <v>11.71</v>
      </c>
      <c r="L91" s="47">
        <f t="shared" si="33"/>
        <v>154.30000000000001</v>
      </c>
      <c r="M91" s="148">
        <v>11.869</v>
      </c>
      <c r="N91" s="47">
        <f t="shared" si="34"/>
        <v>157</v>
      </c>
      <c r="O91" s="148">
        <v>12.077999999999999</v>
      </c>
      <c r="P91" s="135">
        <f t="shared" si="35"/>
        <v>170.3</v>
      </c>
      <c r="Q91" s="135">
        <f t="shared" si="35"/>
        <v>209</v>
      </c>
      <c r="R91" s="135">
        <f t="shared" si="35"/>
        <v>232.2</v>
      </c>
      <c r="S91" s="135">
        <f t="shared" si="35"/>
        <v>309.60000000000002</v>
      </c>
      <c r="T91" s="135">
        <f t="shared" si="35"/>
        <v>332.8</v>
      </c>
      <c r="U91" s="135">
        <f t="shared" si="39"/>
        <v>205.9</v>
      </c>
      <c r="V91" s="135">
        <f t="shared" si="39"/>
        <v>243.5</v>
      </c>
      <c r="W91" s="135">
        <f t="shared" si="39"/>
        <v>221</v>
      </c>
      <c r="X91" s="135">
        <f t="shared" si="39"/>
        <v>326.2</v>
      </c>
      <c r="Y91" s="135">
        <f t="shared" si="39"/>
        <v>451</v>
      </c>
      <c r="Z91" s="135">
        <f t="shared" si="40"/>
        <v>251.1</v>
      </c>
      <c r="AA91" s="135">
        <f t="shared" si="40"/>
        <v>319.60000000000002</v>
      </c>
      <c r="AB91" s="135">
        <f t="shared" si="40"/>
        <v>456.6</v>
      </c>
    </row>
    <row r="92" spans="1:28" s="67" customFormat="1" x14ac:dyDescent="0.2">
      <c r="A92" s="52" t="s">
        <v>96</v>
      </c>
      <c r="B92" s="53" t="s">
        <v>171</v>
      </c>
      <c r="C92" s="54">
        <v>99.5</v>
      </c>
      <c r="D92" s="47">
        <f t="shared" si="30"/>
        <v>4042.9</v>
      </c>
      <c r="E92" s="46">
        <v>40.631999999999998</v>
      </c>
      <c r="F92" s="47">
        <f t="shared" si="24"/>
        <v>1184.8</v>
      </c>
      <c r="G92" s="147">
        <v>11.907999999999999</v>
      </c>
      <c r="H92" s="47">
        <f t="shared" si="31"/>
        <v>1150.5</v>
      </c>
      <c r="I92" s="148">
        <v>11.563000000000001</v>
      </c>
      <c r="J92" s="47">
        <f t="shared" si="32"/>
        <v>1165.0999999999999</v>
      </c>
      <c r="K92" s="148">
        <v>11.71</v>
      </c>
      <c r="L92" s="47">
        <f t="shared" si="33"/>
        <v>1181</v>
      </c>
      <c r="M92" s="148">
        <v>11.869</v>
      </c>
      <c r="N92" s="47">
        <f t="shared" si="34"/>
        <v>1201.8</v>
      </c>
      <c r="O92" s="148">
        <v>12.077999999999999</v>
      </c>
      <c r="P92" s="135">
        <f t="shared" si="35"/>
        <v>1303.3</v>
      </c>
      <c r="Q92" s="135">
        <f t="shared" si="35"/>
        <v>1599.5</v>
      </c>
      <c r="R92" s="135">
        <f t="shared" si="35"/>
        <v>1777.3</v>
      </c>
      <c r="S92" s="135">
        <f t="shared" si="35"/>
        <v>2369.6999999999998</v>
      </c>
      <c r="T92" s="135">
        <f t="shared" si="35"/>
        <v>2547.4</v>
      </c>
      <c r="U92" s="135">
        <f t="shared" si="39"/>
        <v>1576.2</v>
      </c>
      <c r="V92" s="135">
        <f t="shared" si="39"/>
        <v>1863.8</v>
      </c>
      <c r="W92" s="135">
        <f t="shared" si="39"/>
        <v>1691.3</v>
      </c>
      <c r="X92" s="135">
        <f t="shared" si="39"/>
        <v>2496.6</v>
      </c>
      <c r="Y92" s="135">
        <f t="shared" si="39"/>
        <v>3451.6</v>
      </c>
      <c r="Z92" s="135">
        <f t="shared" si="40"/>
        <v>1922.4</v>
      </c>
      <c r="AA92" s="135">
        <f t="shared" si="40"/>
        <v>2446.6999999999998</v>
      </c>
      <c r="AB92" s="135">
        <f t="shared" si="40"/>
        <v>3495.3</v>
      </c>
    </row>
    <row r="93" spans="1:28" s="67" customFormat="1" x14ac:dyDescent="0.2">
      <c r="A93" s="52" t="s">
        <v>63</v>
      </c>
      <c r="B93" s="53" t="s">
        <v>172</v>
      </c>
      <c r="C93" s="54">
        <v>189.2</v>
      </c>
      <c r="D93" s="47">
        <f t="shared" si="30"/>
        <v>7687.6</v>
      </c>
      <c r="E93" s="46">
        <v>40.631999999999998</v>
      </c>
      <c r="F93" s="47">
        <f t="shared" si="24"/>
        <v>2253</v>
      </c>
      <c r="G93" s="147">
        <v>11.907999999999999</v>
      </c>
      <c r="H93" s="47">
        <f t="shared" si="31"/>
        <v>2187.6999999999998</v>
      </c>
      <c r="I93" s="148">
        <v>11.563000000000001</v>
      </c>
      <c r="J93" s="47">
        <f t="shared" si="32"/>
        <v>2215.5</v>
      </c>
      <c r="K93" s="148">
        <v>11.71</v>
      </c>
      <c r="L93" s="47">
        <f t="shared" si="33"/>
        <v>2245.6</v>
      </c>
      <c r="M93" s="148">
        <v>11.869</v>
      </c>
      <c r="N93" s="47">
        <f t="shared" si="34"/>
        <v>2285.1999999999998</v>
      </c>
      <c r="O93" s="148">
        <v>12.077999999999999</v>
      </c>
      <c r="P93" s="135">
        <f t="shared" si="35"/>
        <v>2478.3000000000002</v>
      </c>
      <c r="Q93" s="135">
        <f t="shared" si="35"/>
        <v>3041.5</v>
      </c>
      <c r="R93" s="135">
        <f t="shared" si="35"/>
        <v>3379.5</v>
      </c>
      <c r="S93" s="135">
        <f t="shared" si="35"/>
        <v>4506</v>
      </c>
      <c r="T93" s="135">
        <f t="shared" si="35"/>
        <v>4843.8999999999996</v>
      </c>
      <c r="U93" s="135">
        <f t="shared" si="39"/>
        <v>2997.2</v>
      </c>
      <c r="V93" s="135">
        <f t="shared" si="39"/>
        <v>3544.1</v>
      </c>
      <c r="W93" s="135">
        <f t="shared" si="39"/>
        <v>3215.9</v>
      </c>
      <c r="X93" s="135">
        <f t="shared" si="39"/>
        <v>4747.3999999999996</v>
      </c>
      <c r="Y93" s="135">
        <f t="shared" si="39"/>
        <v>6563.2</v>
      </c>
      <c r="Z93" s="135">
        <f t="shared" si="40"/>
        <v>3655.6</v>
      </c>
      <c r="AA93" s="135">
        <f t="shared" si="40"/>
        <v>4652.6000000000004</v>
      </c>
      <c r="AB93" s="135">
        <f t="shared" si="40"/>
        <v>6646.5</v>
      </c>
    </row>
    <row r="94" spans="1:28" s="67" customFormat="1" x14ac:dyDescent="0.2">
      <c r="A94" s="52" t="s">
        <v>45</v>
      </c>
      <c r="B94" s="53" t="s">
        <v>174</v>
      </c>
      <c r="C94" s="54">
        <v>339</v>
      </c>
      <c r="D94" s="47">
        <f t="shared" ref="D94:D110" si="41">ROUND(E94*C94,1)</f>
        <v>13774.2</v>
      </c>
      <c r="E94" s="46">
        <v>40.631999999999998</v>
      </c>
      <c r="F94" s="47">
        <f t="shared" si="24"/>
        <v>4036.8</v>
      </c>
      <c r="G94" s="147">
        <v>11.907999999999999</v>
      </c>
      <c r="H94" s="47">
        <f t="shared" ref="H94:H110" si="42">ROUND(C94*I94,1)</f>
        <v>3919.9</v>
      </c>
      <c r="I94" s="148">
        <v>11.563000000000001</v>
      </c>
      <c r="J94" s="47">
        <f t="shared" ref="J94:J110" si="43">ROUND(K94*C94,1)</f>
        <v>3969.7</v>
      </c>
      <c r="K94" s="148">
        <v>11.71</v>
      </c>
      <c r="L94" s="47">
        <f t="shared" ref="L94:L110" si="44">ROUND(C94*M94,1)</f>
        <v>4023.6</v>
      </c>
      <c r="M94" s="148">
        <v>11.869</v>
      </c>
      <c r="N94" s="47">
        <f t="shared" ref="N94:N110" si="45">ROUND(O94*C94,1)</f>
        <v>4094.4</v>
      </c>
      <c r="O94" s="148">
        <v>12.077999999999999</v>
      </c>
      <c r="P94" s="135">
        <f t="shared" si="35"/>
        <v>4440.5</v>
      </c>
      <c r="Q94" s="135">
        <f t="shared" si="35"/>
        <v>5449.7</v>
      </c>
      <c r="R94" s="135">
        <f t="shared" si="35"/>
        <v>6055.2</v>
      </c>
      <c r="S94" s="135">
        <f t="shared" si="35"/>
        <v>8073.6</v>
      </c>
      <c r="T94" s="135">
        <f t="shared" si="35"/>
        <v>8679.1</v>
      </c>
      <c r="U94" s="135">
        <f t="shared" si="39"/>
        <v>5370.2</v>
      </c>
      <c r="V94" s="135">
        <f t="shared" si="39"/>
        <v>6350.2</v>
      </c>
      <c r="W94" s="135">
        <f t="shared" si="39"/>
        <v>5762.2</v>
      </c>
      <c r="X94" s="135">
        <f t="shared" si="39"/>
        <v>8506.1</v>
      </c>
      <c r="Y94" s="135">
        <f t="shared" si="39"/>
        <v>11759.6</v>
      </c>
      <c r="Z94" s="135">
        <f t="shared" si="40"/>
        <v>6550</v>
      </c>
      <c r="AA94" s="135">
        <f t="shared" si="40"/>
        <v>8336.4</v>
      </c>
      <c r="AB94" s="135">
        <f t="shared" si="40"/>
        <v>11909.1</v>
      </c>
    </row>
    <row r="95" spans="1:28" s="67" customFormat="1" x14ac:dyDescent="0.2">
      <c r="A95" s="52" t="s">
        <v>46</v>
      </c>
      <c r="B95" s="53" t="s">
        <v>173</v>
      </c>
      <c r="C95" s="54">
        <v>315</v>
      </c>
      <c r="D95" s="47">
        <f t="shared" si="41"/>
        <v>12799.1</v>
      </c>
      <c r="E95" s="46">
        <v>40.631999999999998</v>
      </c>
      <c r="F95" s="47">
        <f t="shared" ref="F95:F110" si="46">ROUND(G95*C95,1)</f>
        <v>3751</v>
      </c>
      <c r="G95" s="147">
        <v>11.907999999999999</v>
      </c>
      <c r="H95" s="47">
        <f t="shared" si="42"/>
        <v>3642.3</v>
      </c>
      <c r="I95" s="148">
        <v>11.563000000000001</v>
      </c>
      <c r="J95" s="47">
        <f t="shared" si="43"/>
        <v>3688.7</v>
      </c>
      <c r="K95" s="148">
        <v>11.71</v>
      </c>
      <c r="L95" s="47">
        <f t="shared" si="44"/>
        <v>3738.7</v>
      </c>
      <c r="M95" s="148">
        <v>11.869</v>
      </c>
      <c r="N95" s="47">
        <f t="shared" si="45"/>
        <v>3804.6</v>
      </c>
      <c r="O95" s="148">
        <v>12.077999999999999</v>
      </c>
      <c r="P95" s="135">
        <f t="shared" si="35"/>
        <v>4126.1000000000004</v>
      </c>
      <c r="Q95" s="135">
        <f t="shared" si="35"/>
        <v>5063.8999999999996</v>
      </c>
      <c r="R95" s="135">
        <f t="shared" si="35"/>
        <v>5626.5</v>
      </c>
      <c r="S95" s="135">
        <f t="shared" si="35"/>
        <v>7502</v>
      </c>
      <c r="T95" s="135">
        <f t="shared" si="35"/>
        <v>8064.7</v>
      </c>
      <c r="U95" s="135">
        <f t="shared" si="39"/>
        <v>4990</v>
      </c>
      <c r="V95" s="135">
        <f t="shared" si="39"/>
        <v>5900.6</v>
      </c>
      <c r="W95" s="135">
        <f t="shared" si="39"/>
        <v>5354.2</v>
      </c>
      <c r="X95" s="135">
        <f t="shared" si="39"/>
        <v>7903.9</v>
      </c>
      <c r="Y95" s="135">
        <f t="shared" si="39"/>
        <v>10927</v>
      </c>
      <c r="Z95" s="135">
        <f t="shared" si="40"/>
        <v>6086.4</v>
      </c>
      <c r="AA95" s="135">
        <f t="shared" si="40"/>
        <v>7746.3</v>
      </c>
      <c r="AB95" s="135">
        <f t="shared" si="40"/>
        <v>11066.1</v>
      </c>
    </row>
    <row r="96" spans="1:28" s="67" customFormat="1" x14ac:dyDescent="0.2">
      <c r="A96" s="52" t="s">
        <v>39</v>
      </c>
      <c r="B96" s="68" t="s">
        <v>188</v>
      </c>
      <c r="C96" s="54">
        <v>360</v>
      </c>
      <c r="D96" s="47">
        <f t="shared" si="41"/>
        <v>14627.5</v>
      </c>
      <c r="E96" s="46">
        <v>40.631999999999998</v>
      </c>
      <c r="F96" s="47">
        <f t="shared" si="46"/>
        <v>4286.8999999999996</v>
      </c>
      <c r="G96" s="147">
        <v>11.907999999999999</v>
      </c>
      <c r="H96" s="47">
        <f t="shared" si="42"/>
        <v>4162.7</v>
      </c>
      <c r="I96" s="148">
        <v>11.563000000000001</v>
      </c>
      <c r="J96" s="47">
        <f t="shared" si="43"/>
        <v>4215.6000000000004</v>
      </c>
      <c r="K96" s="148">
        <v>11.71</v>
      </c>
      <c r="L96" s="47">
        <f t="shared" si="44"/>
        <v>4272.8</v>
      </c>
      <c r="M96" s="148">
        <v>11.869</v>
      </c>
      <c r="N96" s="47">
        <f t="shared" si="45"/>
        <v>4348.1000000000004</v>
      </c>
      <c r="O96" s="148">
        <v>12.077999999999999</v>
      </c>
      <c r="P96" s="135">
        <f t="shared" si="35"/>
        <v>4715.6000000000004</v>
      </c>
      <c r="Q96" s="135">
        <f t="shared" si="35"/>
        <v>5787.3</v>
      </c>
      <c r="R96" s="135">
        <f t="shared" si="35"/>
        <v>6430.3</v>
      </c>
      <c r="S96" s="135">
        <f t="shared" si="35"/>
        <v>8573.7999999999993</v>
      </c>
      <c r="T96" s="135">
        <f t="shared" si="35"/>
        <v>9216.7999999999993</v>
      </c>
      <c r="U96" s="135">
        <f t="shared" si="39"/>
        <v>5702.9</v>
      </c>
      <c r="V96" s="135">
        <f t="shared" si="39"/>
        <v>6743.5</v>
      </c>
      <c r="W96" s="135">
        <f t="shared" si="39"/>
        <v>6119.1</v>
      </c>
      <c r="X96" s="135">
        <f t="shared" si="39"/>
        <v>9033</v>
      </c>
      <c r="Y96" s="135">
        <f t="shared" si="39"/>
        <v>12488</v>
      </c>
      <c r="Z96" s="135">
        <f t="shared" si="40"/>
        <v>6955.7</v>
      </c>
      <c r="AA96" s="135">
        <f t="shared" si="40"/>
        <v>8852.7999999999993</v>
      </c>
      <c r="AB96" s="135">
        <f t="shared" si="40"/>
        <v>12646.8</v>
      </c>
    </row>
    <row r="97" spans="1:28" s="67" customFormat="1" ht="32.450000000000003" customHeight="1" x14ac:dyDescent="0.2">
      <c r="A97" s="52" t="s">
        <v>41</v>
      </c>
      <c r="B97" s="68" t="s">
        <v>189</v>
      </c>
      <c r="C97" s="54">
        <v>240</v>
      </c>
      <c r="D97" s="47">
        <f t="shared" si="41"/>
        <v>9751.7000000000007</v>
      </c>
      <c r="E97" s="46">
        <v>40.631999999999998</v>
      </c>
      <c r="F97" s="47">
        <f t="shared" si="46"/>
        <v>2857.9</v>
      </c>
      <c r="G97" s="147">
        <v>11.907999999999999</v>
      </c>
      <c r="H97" s="47">
        <f t="shared" si="42"/>
        <v>2775.1</v>
      </c>
      <c r="I97" s="148">
        <v>11.563000000000001</v>
      </c>
      <c r="J97" s="47">
        <f t="shared" si="43"/>
        <v>2810.4</v>
      </c>
      <c r="K97" s="148">
        <v>11.71</v>
      </c>
      <c r="L97" s="47">
        <f t="shared" si="44"/>
        <v>2848.6</v>
      </c>
      <c r="M97" s="148">
        <v>11.869</v>
      </c>
      <c r="N97" s="47">
        <f t="shared" si="45"/>
        <v>2898.7</v>
      </c>
      <c r="O97" s="148">
        <v>12.077999999999999</v>
      </c>
      <c r="P97" s="135">
        <f t="shared" si="35"/>
        <v>3143.7</v>
      </c>
      <c r="Q97" s="135">
        <f t="shared" si="35"/>
        <v>3858.2</v>
      </c>
      <c r="R97" s="135">
        <f t="shared" si="35"/>
        <v>4286.8999999999996</v>
      </c>
      <c r="S97" s="135">
        <f t="shared" si="35"/>
        <v>5715.8</v>
      </c>
      <c r="T97" s="135">
        <f t="shared" si="35"/>
        <v>6144.5</v>
      </c>
      <c r="U97" s="135">
        <f t="shared" si="39"/>
        <v>3801.9</v>
      </c>
      <c r="V97" s="135">
        <f t="shared" si="39"/>
        <v>4495.7</v>
      </c>
      <c r="W97" s="135">
        <f t="shared" si="39"/>
        <v>4079.4</v>
      </c>
      <c r="X97" s="135">
        <f t="shared" si="39"/>
        <v>6022</v>
      </c>
      <c r="Y97" s="135">
        <f t="shared" si="39"/>
        <v>8325.4</v>
      </c>
      <c r="Z97" s="135">
        <f t="shared" si="40"/>
        <v>4637.2</v>
      </c>
      <c r="AA97" s="135">
        <f t="shared" si="40"/>
        <v>5901.8</v>
      </c>
      <c r="AB97" s="135">
        <f t="shared" si="40"/>
        <v>8431.2000000000007</v>
      </c>
    </row>
    <row r="98" spans="1:28" s="67" customFormat="1" x14ac:dyDescent="0.2">
      <c r="A98" s="52" t="s">
        <v>106</v>
      </c>
      <c r="B98" s="53" t="s">
        <v>175</v>
      </c>
      <c r="C98" s="54">
        <v>364</v>
      </c>
      <c r="D98" s="47">
        <f t="shared" si="41"/>
        <v>14790</v>
      </c>
      <c r="E98" s="46">
        <v>40.631999999999998</v>
      </c>
      <c r="F98" s="47">
        <f t="shared" si="46"/>
        <v>4334.5</v>
      </c>
      <c r="G98" s="147">
        <v>11.907999999999999</v>
      </c>
      <c r="H98" s="47">
        <f t="shared" si="42"/>
        <v>4208.8999999999996</v>
      </c>
      <c r="I98" s="148">
        <v>11.563000000000001</v>
      </c>
      <c r="J98" s="47">
        <f t="shared" si="43"/>
        <v>4262.3999999999996</v>
      </c>
      <c r="K98" s="148">
        <v>11.71</v>
      </c>
      <c r="L98" s="47">
        <f t="shared" si="44"/>
        <v>4320.3</v>
      </c>
      <c r="M98" s="148">
        <v>11.869</v>
      </c>
      <c r="N98" s="47">
        <f t="shared" si="45"/>
        <v>4396.3999999999996</v>
      </c>
      <c r="O98" s="148">
        <v>12.077999999999999</v>
      </c>
      <c r="P98" s="135">
        <f t="shared" si="35"/>
        <v>4768</v>
      </c>
      <c r="Q98" s="135">
        <f t="shared" si="35"/>
        <v>5851.6</v>
      </c>
      <c r="R98" s="135">
        <f t="shared" si="35"/>
        <v>6501.8</v>
      </c>
      <c r="S98" s="135">
        <f t="shared" si="35"/>
        <v>8669</v>
      </c>
      <c r="T98" s="135">
        <f t="shared" si="35"/>
        <v>9319.2000000000007</v>
      </c>
      <c r="U98" s="135">
        <f t="shared" si="39"/>
        <v>5766.2</v>
      </c>
      <c r="V98" s="135">
        <f t="shared" si="39"/>
        <v>6818.5</v>
      </c>
      <c r="W98" s="135">
        <f t="shared" si="39"/>
        <v>6187.1</v>
      </c>
      <c r="X98" s="135">
        <f t="shared" si="39"/>
        <v>9133.4</v>
      </c>
      <c r="Y98" s="135">
        <f t="shared" si="39"/>
        <v>12626.8</v>
      </c>
      <c r="Z98" s="135">
        <f t="shared" si="40"/>
        <v>7033</v>
      </c>
      <c r="AA98" s="135">
        <f t="shared" si="40"/>
        <v>8951</v>
      </c>
      <c r="AB98" s="135">
        <f t="shared" si="40"/>
        <v>12787.2</v>
      </c>
    </row>
    <row r="99" spans="1:28" s="67" customFormat="1" x14ac:dyDescent="0.2">
      <c r="A99" s="52" t="s">
        <v>44</v>
      </c>
      <c r="B99" s="53" t="s">
        <v>176</v>
      </c>
      <c r="C99" s="54">
        <v>176</v>
      </c>
      <c r="D99" s="47">
        <f t="shared" si="41"/>
        <v>7151.2</v>
      </c>
      <c r="E99" s="46">
        <v>40.631999999999998</v>
      </c>
      <c r="F99" s="47">
        <f t="shared" si="46"/>
        <v>2095.8000000000002</v>
      </c>
      <c r="G99" s="147">
        <v>11.907999999999999</v>
      </c>
      <c r="H99" s="47">
        <f t="shared" si="42"/>
        <v>2035.1</v>
      </c>
      <c r="I99" s="148">
        <v>11.563000000000001</v>
      </c>
      <c r="J99" s="47">
        <f t="shared" si="43"/>
        <v>2061</v>
      </c>
      <c r="K99" s="148">
        <v>11.71</v>
      </c>
      <c r="L99" s="47">
        <f t="shared" si="44"/>
        <v>2088.9</v>
      </c>
      <c r="M99" s="148">
        <v>11.869</v>
      </c>
      <c r="N99" s="47">
        <f t="shared" si="45"/>
        <v>2125.6999999999998</v>
      </c>
      <c r="O99" s="148">
        <v>12.077999999999999</v>
      </c>
      <c r="P99" s="135">
        <f t="shared" si="35"/>
        <v>2305.4</v>
      </c>
      <c r="Q99" s="135">
        <f t="shared" si="35"/>
        <v>2829.3</v>
      </c>
      <c r="R99" s="135">
        <f t="shared" si="35"/>
        <v>3143.7</v>
      </c>
      <c r="S99" s="135">
        <f t="shared" si="35"/>
        <v>4191.6000000000004</v>
      </c>
      <c r="T99" s="135">
        <f t="shared" si="35"/>
        <v>4506</v>
      </c>
      <c r="U99" s="135">
        <f t="shared" si="39"/>
        <v>2788.1</v>
      </c>
      <c r="V99" s="135">
        <f t="shared" si="39"/>
        <v>3296.8</v>
      </c>
      <c r="W99" s="135">
        <f t="shared" si="39"/>
        <v>2991.6</v>
      </c>
      <c r="X99" s="135">
        <f t="shared" si="39"/>
        <v>4416.1000000000004</v>
      </c>
      <c r="Y99" s="135">
        <f t="shared" si="39"/>
        <v>6105.3</v>
      </c>
      <c r="Z99" s="135">
        <f t="shared" si="40"/>
        <v>3400.7</v>
      </c>
      <c r="AA99" s="135">
        <f t="shared" si="40"/>
        <v>4328.1000000000004</v>
      </c>
      <c r="AB99" s="135">
        <f t="shared" si="40"/>
        <v>6183</v>
      </c>
    </row>
    <row r="100" spans="1:28" s="67" customFormat="1" x14ac:dyDescent="0.2">
      <c r="A100" s="52" t="s">
        <v>42</v>
      </c>
      <c r="B100" s="53" t="s">
        <v>177</v>
      </c>
      <c r="C100" s="54">
        <v>159</v>
      </c>
      <c r="D100" s="47">
        <f t="shared" si="41"/>
        <v>6460.5</v>
      </c>
      <c r="E100" s="46">
        <v>40.631999999999998</v>
      </c>
      <c r="F100" s="47">
        <f t="shared" si="46"/>
        <v>1893.4</v>
      </c>
      <c r="G100" s="147">
        <v>11.907999999999999</v>
      </c>
      <c r="H100" s="47">
        <f t="shared" si="42"/>
        <v>1838.5</v>
      </c>
      <c r="I100" s="148">
        <v>11.563000000000001</v>
      </c>
      <c r="J100" s="47">
        <f t="shared" si="43"/>
        <v>1861.9</v>
      </c>
      <c r="K100" s="148">
        <v>11.71</v>
      </c>
      <c r="L100" s="47">
        <f t="shared" si="44"/>
        <v>1887.2</v>
      </c>
      <c r="M100" s="148">
        <v>11.869</v>
      </c>
      <c r="N100" s="47">
        <f t="shared" si="45"/>
        <v>1920.4</v>
      </c>
      <c r="O100" s="148">
        <v>12.077999999999999</v>
      </c>
      <c r="P100" s="135">
        <f t="shared" si="35"/>
        <v>2082.6999999999998</v>
      </c>
      <c r="Q100" s="135">
        <f t="shared" si="35"/>
        <v>2556.1</v>
      </c>
      <c r="R100" s="135">
        <f t="shared" si="35"/>
        <v>2840.1</v>
      </c>
      <c r="S100" s="135">
        <f t="shared" si="35"/>
        <v>3786.7</v>
      </c>
      <c r="T100" s="135">
        <f t="shared" si="35"/>
        <v>4070.7</v>
      </c>
      <c r="U100" s="135">
        <f t="shared" ref="U100:Y110" si="47">ROUND($C100*$I100*U$6,1)</f>
        <v>2518.8000000000002</v>
      </c>
      <c r="V100" s="135">
        <f t="shared" si="47"/>
        <v>2978.4</v>
      </c>
      <c r="W100" s="135">
        <f t="shared" si="47"/>
        <v>2702.6</v>
      </c>
      <c r="X100" s="135">
        <f t="shared" si="47"/>
        <v>3989.6</v>
      </c>
      <c r="Y100" s="135">
        <f t="shared" si="47"/>
        <v>5515.6</v>
      </c>
      <c r="Z100" s="135">
        <f t="shared" si="40"/>
        <v>3072.1</v>
      </c>
      <c r="AA100" s="135">
        <f t="shared" si="40"/>
        <v>3910</v>
      </c>
      <c r="AB100" s="135">
        <f t="shared" si="40"/>
        <v>5585.7</v>
      </c>
    </row>
    <row r="101" spans="1:28" s="67" customFormat="1" x14ac:dyDescent="0.2">
      <c r="A101" s="52">
        <v>2802</v>
      </c>
      <c r="B101" s="53" t="s">
        <v>178</v>
      </c>
      <c r="C101" s="54">
        <v>25</v>
      </c>
      <c r="D101" s="47">
        <f t="shared" si="41"/>
        <v>1015.8</v>
      </c>
      <c r="E101" s="46">
        <v>40.631999999999998</v>
      </c>
      <c r="F101" s="47">
        <f t="shared" si="46"/>
        <v>297.7</v>
      </c>
      <c r="G101" s="147">
        <v>11.907999999999999</v>
      </c>
      <c r="H101" s="47">
        <f t="shared" si="42"/>
        <v>289.10000000000002</v>
      </c>
      <c r="I101" s="148">
        <v>11.563000000000001</v>
      </c>
      <c r="J101" s="47">
        <f t="shared" si="43"/>
        <v>292.8</v>
      </c>
      <c r="K101" s="148">
        <v>11.71</v>
      </c>
      <c r="L101" s="47">
        <f t="shared" si="44"/>
        <v>296.7</v>
      </c>
      <c r="M101" s="148">
        <v>11.869</v>
      </c>
      <c r="N101" s="47">
        <f t="shared" si="45"/>
        <v>302</v>
      </c>
      <c r="O101" s="148">
        <v>12.077999999999999</v>
      </c>
      <c r="P101" s="135">
        <f t="shared" si="35"/>
        <v>327.5</v>
      </c>
      <c r="Q101" s="135">
        <f t="shared" si="35"/>
        <v>401.9</v>
      </c>
      <c r="R101" s="135">
        <f t="shared" si="35"/>
        <v>446.6</v>
      </c>
      <c r="S101" s="135">
        <f t="shared" si="35"/>
        <v>595.4</v>
      </c>
      <c r="T101" s="135">
        <f t="shared" si="35"/>
        <v>640.1</v>
      </c>
      <c r="U101" s="135">
        <f t="shared" si="47"/>
        <v>396</v>
      </c>
      <c r="V101" s="135">
        <f t="shared" si="47"/>
        <v>468.3</v>
      </c>
      <c r="W101" s="135">
        <f t="shared" si="47"/>
        <v>424.9</v>
      </c>
      <c r="X101" s="135">
        <f t="shared" si="47"/>
        <v>627.29999999999995</v>
      </c>
      <c r="Y101" s="135">
        <f t="shared" si="47"/>
        <v>867.2</v>
      </c>
      <c r="Z101" s="135">
        <f t="shared" si="40"/>
        <v>483.1</v>
      </c>
      <c r="AA101" s="135">
        <f t="shared" si="40"/>
        <v>614.9</v>
      </c>
      <c r="AB101" s="135">
        <f t="shared" si="40"/>
        <v>878.4</v>
      </c>
    </row>
    <row r="102" spans="1:28" s="67" customFormat="1" x14ac:dyDescent="0.2">
      <c r="A102" s="52" t="s">
        <v>40</v>
      </c>
      <c r="B102" s="53" t="s">
        <v>179</v>
      </c>
      <c r="C102" s="54">
        <v>132</v>
      </c>
      <c r="D102" s="47">
        <f t="shared" si="41"/>
        <v>5363.4</v>
      </c>
      <c r="E102" s="46">
        <v>40.631999999999998</v>
      </c>
      <c r="F102" s="47">
        <f t="shared" si="46"/>
        <v>1571.9</v>
      </c>
      <c r="G102" s="147">
        <v>11.907999999999999</v>
      </c>
      <c r="H102" s="47">
        <f t="shared" si="42"/>
        <v>1526.3</v>
      </c>
      <c r="I102" s="148">
        <v>11.563000000000001</v>
      </c>
      <c r="J102" s="47">
        <f t="shared" si="43"/>
        <v>1545.7</v>
      </c>
      <c r="K102" s="148">
        <v>11.71</v>
      </c>
      <c r="L102" s="47">
        <f t="shared" si="44"/>
        <v>1566.7</v>
      </c>
      <c r="M102" s="148">
        <v>11.869</v>
      </c>
      <c r="N102" s="47">
        <f t="shared" si="45"/>
        <v>1594.3</v>
      </c>
      <c r="O102" s="148">
        <v>12.077999999999999</v>
      </c>
      <c r="P102" s="135">
        <f t="shared" si="35"/>
        <v>1729</v>
      </c>
      <c r="Q102" s="135">
        <f t="shared" si="35"/>
        <v>2122</v>
      </c>
      <c r="R102" s="135">
        <f t="shared" si="35"/>
        <v>2357.8000000000002</v>
      </c>
      <c r="S102" s="135">
        <f t="shared" si="35"/>
        <v>3143.7</v>
      </c>
      <c r="T102" s="135">
        <f t="shared" si="35"/>
        <v>3379.5</v>
      </c>
      <c r="U102" s="135">
        <f t="shared" si="47"/>
        <v>2091.1</v>
      </c>
      <c r="V102" s="135">
        <f t="shared" si="47"/>
        <v>2472.6</v>
      </c>
      <c r="W102" s="135">
        <f t="shared" si="47"/>
        <v>2243.6999999999998</v>
      </c>
      <c r="X102" s="135">
        <f t="shared" si="47"/>
        <v>3312.1</v>
      </c>
      <c r="Y102" s="135">
        <f t="shared" si="47"/>
        <v>4578.8999999999996</v>
      </c>
      <c r="Z102" s="135">
        <f t="shared" si="40"/>
        <v>2550.4</v>
      </c>
      <c r="AA102" s="135">
        <f t="shared" si="40"/>
        <v>3246</v>
      </c>
      <c r="AB102" s="135">
        <f t="shared" si="40"/>
        <v>4637.1000000000004</v>
      </c>
    </row>
    <row r="103" spans="1:28" s="67" customFormat="1" x14ac:dyDescent="0.2">
      <c r="A103" s="52" t="s">
        <v>43</v>
      </c>
      <c r="B103" s="53" t="s">
        <v>180</v>
      </c>
      <c r="C103" s="54">
        <v>320</v>
      </c>
      <c r="D103" s="47">
        <f t="shared" si="41"/>
        <v>13002.2</v>
      </c>
      <c r="E103" s="46">
        <v>40.631999999999998</v>
      </c>
      <c r="F103" s="47">
        <f t="shared" si="46"/>
        <v>3810.6</v>
      </c>
      <c r="G103" s="147">
        <v>11.907999999999999</v>
      </c>
      <c r="H103" s="47">
        <f t="shared" si="42"/>
        <v>3700.2</v>
      </c>
      <c r="I103" s="148">
        <v>11.563000000000001</v>
      </c>
      <c r="J103" s="47">
        <f t="shared" si="43"/>
        <v>3747.2</v>
      </c>
      <c r="K103" s="148">
        <v>11.71</v>
      </c>
      <c r="L103" s="47">
        <f t="shared" si="44"/>
        <v>3798.1</v>
      </c>
      <c r="M103" s="148">
        <v>11.869</v>
      </c>
      <c r="N103" s="47">
        <f t="shared" si="45"/>
        <v>3865</v>
      </c>
      <c r="O103" s="148">
        <v>12.077999999999999</v>
      </c>
      <c r="P103" s="135">
        <f t="shared" si="35"/>
        <v>4191.6000000000004</v>
      </c>
      <c r="Q103" s="135">
        <f t="shared" si="35"/>
        <v>5144.3</v>
      </c>
      <c r="R103" s="135">
        <f t="shared" si="35"/>
        <v>5715.8</v>
      </c>
      <c r="S103" s="135">
        <f t="shared" si="35"/>
        <v>7621.1</v>
      </c>
      <c r="T103" s="135">
        <f t="shared" si="35"/>
        <v>8192.7000000000007</v>
      </c>
      <c r="U103" s="135">
        <f t="shared" si="47"/>
        <v>5069.2</v>
      </c>
      <c r="V103" s="135">
        <f t="shared" si="47"/>
        <v>5994.3</v>
      </c>
      <c r="W103" s="135">
        <f t="shared" si="47"/>
        <v>5439.2</v>
      </c>
      <c r="X103" s="135">
        <f t="shared" si="47"/>
        <v>8029.3</v>
      </c>
      <c r="Y103" s="135">
        <f t="shared" si="47"/>
        <v>11100.5</v>
      </c>
      <c r="Z103" s="135">
        <f t="shared" si="40"/>
        <v>6182.9</v>
      </c>
      <c r="AA103" s="135">
        <f t="shared" si="40"/>
        <v>7869.1</v>
      </c>
      <c r="AB103" s="135">
        <f t="shared" si="40"/>
        <v>11241.6</v>
      </c>
    </row>
    <row r="104" spans="1:28" s="67" customFormat="1" x14ac:dyDescent="0.2">
      <c r="A104" s="52">
        <v>2940</v>
      </c>
      <c r="B104" s="53" t="s">
        <v>181</v>
      </c>
      <c r="C104" s="54">
        <v>187</v>
      </c>
      <c r="D104" s="47">
        <f t="shared" si="41"/>
        <v>7598.2</v>
      </c>
      <c r="E104" s="46">
        <v>40.631999999999998</v>
      </c>
      <c r="F104" s="47">
        <f t="shared" si="46"/>
        <v>2226.8000000000002</v>
      </c>
      <c r="G104" s="147">
        <v>11.907999999999999</v>
      </c>
      <c r="H104" s="47">
        <f t="shared" si="42"/>
        <v>2162.3000000000002</v>
      </c>
      <c r="I104" s="148">
        <v>11.563000000000001</v>
      </c>
      <c r="J104" s="47">
        <f t="shared" si="43"/>
        <v>2189.8000000000002</v>
      </c>
      <c r="K104" s="148">
        <v>11.71</v>
      </c>
      <c r="L104" s="47">
        <f t="shared" si="44"/>
        <v>2219.5</v>
      </c>
      <c r="M104" s="148">
        <v>11.869</v>
      </c>
      <c r="N104" s="47">
        <f t="shared" si="45"/>
        <v>2258.6</v>
      </c>
      <c r="O104" s="148">
        <v>12.077999999999999</v>
      </c>
      <c r="P104" s="135">
        <f t="shared" si="35"/>
        <v>2449.5</v>
      </c>
      <c r="Q104" s="135">
        <f t="shared" si="35"/>
        <v>3006.2</v>
      </c>
      <c r="R104" s="135">
        <f t="shared" si="35"/>
        <v>3340.2</v>
      </c>
      <c r="S104" s="135">
        <f t="shared" si="35"/>
        <v>4453.6000000000004</v>
      </c>
      <c r="T104" s="135">
        <f t="shared" si="35"/>
        <v>4787.6000000000004</v>
      </c>
      <c r="U104" s="135">
        <f t="shared" si="47"/>
        <v>2962.3</v>
      </c>
      <c r="V104" s="135">
        <f t="shared" si="47"/>
        <v>3502.9</v>
      </c>
      <c r="W104" s="135">
        <f t="shared" si="47"/>
        <v>3178.6</v>
      </c>
      <c r="X104" s="135">
        <f t="shared" si="47"/>
        <v>4692.1000000000004</v>
      </c>
      <c r="Y104" s="135">
        <f t="shared" si="47"/>
        <v>6486.8</v>
      </c>
      <c r="Z104" s="135">
        <f t="shared" si="40"/>
        <v>3613.2</v>
      </c>
      <c r="AA104" s="135">
        <f t="shared" si="40"/>
        <v>4598.6000000000004</v>
      </c>
      <c r="AB104" s="135">
        <f t="shared" si="40"/>
        <v>6569.4</v>
      </c>
    </row>
    <row r="105" spans="1:28" s="67" customFormat="1" x14ac:dyDescent="0.2">
      <c r="A105" s="69" t="s">
        <v>110</v>
      </c>
      <c r="B105" s="53" t="s">
        <v>182</v>
      </c>
      <c r="C105" s="54">
        <v>50</v>
      </c>
      <c r="D105" s="70">
        <f t="shared" si="41"/>
        <v>565.6</v>
      </c>
      <c r="E105" s="71">
        <f>M105</f>
        <v>11.311999999999999</v>
      </c>
      <c r="F105" s="47">
        <f t="shared" si="46"/>
        <v>567.6</v>
      </c>
      <c r="G105" s="147">
        <v>11.351000000000001</v>
      </c>
      <c r="H105" s="47">
        <f t="shared" si="42"/>
        <v>551.20000000000005</v>
      </c>
      <c r="I105" s="148">
        <v>11.023</v>
      </c>
      <c r="J105" s="47">
        <f t="shared" si="43"/>
        <v>559</v>
      </c>
      <c r="K105" s="148">
        <v>11.18</v>
      </c>
      <c r="L105" s="47">
        <f t="shared" si="44"/>
        <v>565.6</v>
      </c>
      <c r="M105" s="148">
        <v>11.311999999999999</v>
      </c>
      <c r="N105" s="47">
        <f t="shared" si="45"/>
        <v>575.70000000000005</v>
      </c>
      <c r="O105" s="148">
        <v>11.513</v>
      </c>
      <c r="P105" s="135">
        <f t="shared" si="35"/>
        <v>624.29999999999995</v>
      </c>
      <c r="Q105" s="135">
        <f t="shared" si="35"/>
        <v>766.2</v>
      </c>
      <c r="R105" s="135">
        <f t="shared" si="35"/>
        <v>851.3</v>
      </c>
      <c r="S105" s="135">
        <f t="shared" si="35"/>
        <v>1135.0999999999999</v>
      </c>
      <c r="T105" s="135">
        <f t="shared" si="35"/>
        <v>1220.2</v>
      </c>
      <c r="U105" s="135">
        <f t="shared" si="47"/>
        <v>755.1</v>
      </c>
      <c r="V105" s="135">
        <f t="shared" si="47"/>
        <v>892.9</v>
      </c>
      <c r="W105" s="135">
        <f t="shared" si="47"/>
        <v>810.2</v>
      </c>
      <c r="X105" s="135">
        <f t="shared" si="47"/>
        <v>1196</v>
      </c>
      <c r="Y105" s="135">
        <f t="shared" si="47"/>
        <v>1653.5</v>
      </c>
      <c r="Z105" s="135">
        <f t="shared" si="40"/>
        <v>922.4</v>
      </c>
      <c r="AA105" s="135">
        <f t="shared" si="40"/>
        <v>1173.9000000000001</v>
      </c>
      <c r="AB105" s="135">
        <f t="shared" si="40"/>
        <v>1677</v>
      </c>
    </row>
    <row r="106" spans="1:28" s="67" customFormat="1" x14ac:dyDescent="0.2">
      <c r="A106" s="52" t="s">
        <v>82</v>
      </c>
      <c r="B106" s="53" t="s">
        <v>183</v>
      </c>
      <c r="C106" s="54">
        <v>173.6</v>
      </c>
      <c r="D106" s="47">
        <f t="shared" si="41"/>
        <v>7053.7</v>
      </c>
      <c r="E106" s="46">
        <v>40.631999999999998</v>
      </c>
      <c r="F106" s="47">
        <f t="shared" si="46"/>
        <v>2067.1999999999998</v>
      </c>
      <c r="G106" s="147">
        <v>11.907999999999999</v>
      </c>
      <c r="H106" s="47">
        <f t="shared" si="42"/>
        <v>2007.3</v>
      </c>
      <c r="I106" s="148">
        <v>11.563000000000001</v>
      </c>
      <c r="J106" s="47">
        <f t="shared" si="43"/>
        <v>2032.9</v>
      </c>
      <c r="K106" s="148">
        <v>11.71</v>
      </c>
      <c r="L106" s="47">
        <f t="shared" si="44"/>
        <v>2060.5</v>
      </c>
      <c r="M106" s="148">
        <v>11.869</v>
      </c>
      <c r="N106" s="47">
        <f t="shared" si="45"/>
        <v>2096.6999999999998</v>
      </c>
      <c r="O106" s="148">
        <v>12.077999999999999</v>
      </c>
      <c r="P106" s="135">
        <f t="shared" si="35"/>
        <v>2274</v>
      </c>
      <c r="Q106" s="135">
        <f t="shared" si="35"/>
        <v>2790.8</v>
      </c>
      <c r="R106" s="135">
        <f t="shared" si="35"/>
        <v>3100.8</v>
      </c>
      <c r="S106" s="135">
        <f t="shared" si="35"/>
        <v>4134.5</v>
      </c>
      <c r="T106" s="135">
        <f t="shared" si="35"/>
        <v>4444.5</v>
      </c>
      <c r="U106" s="135">
        <f t="shared" si="47"/>
        <v>2750.1</v>
      </c>
      <c r="V106" s="135">
        <f t="shared" si="47"/>
        <v>3251.9</v>
      </c>
      <c r="W106" s="135">
        <f t="shared" si="47"/>
        <v>2950.8</v>
      </c>
      <c r="X106" s="135">
        <f t="shared" si="47"/>
        <v>4355.8999999999996</v>
      </c>
      <c r="Y106" s="135">
        <f t="shared" si="47"/>
        <v>6022</v>
      </c>
      <c r="Z106" s="135">
        <f t="shared" si="40"/>
        <v>3354.3</v>
      </c>
      <c r="AA106" s="135">
        <f t="shared" si="40"/>
        <v>4269.1000000000004</v>
      </c>
      <c r="AB106" s="135">
        <f t="shared" si="40"/>
        <v>6098.7</v>
      </c>
    </row>
    <row r="107" spans="1:28" s="67" customFormat="1" x14ac:dyDescent="0.2">
      <c r="A107" s="52">
        <v>5732</v>
      </c>
      <c r="B107" s="53" t="s">
        <v>184</v>
      </c>
      <c r="C107" s="54">
        <v>166.8</v>
      </c>
      <c r="D107" s="47">
        <f t="shared" si="41"/>
        <v>6777.4</v>
      </c>
      <c r="E107" s="46">
        <v>40.631999999999998</v>
      </c>
      <c r="F107" s="47">
        <f t="shared" si="46"/>
        <v>1986.3</v>
      </c>
      <c r="G107" s="147">
        <v>11.907999999999999</v>
      </c>
      <c r="H107" s="47">
        <f t="shared" si="42"/>
        <v>1928.7</v>
      </c>
      <c r="I107" s="148">
        <v>11.563000000000001</v>
      </c>
      <c r="J107" s="47">
        <f t="shared" si="43"/>
        <v>1953.2</v>
      </c>
      <c r="K107" s="148">
        <v>11.71</v>
      </c>
      <c r="L107" s="47">
        <f t="shared" si="44"/>
        <v>1979.7</v>
      </c>
      <c r="M107" s="148">
        <v>11.869</v>
      </c>
      <c r="N107" s="47">
        <f t="shared" si="45"/>
        <v>2014.6</v>
      </c>
      <c r="O107" s="148">
        <v>12.077999999999999</v>
      </c>
      <c r="P107" s="135">
        <f t="shared" si="35"/>
        <v>2184.9</v>
      </c>
      <c r="Q107" s="135">
        <f t="shared" si="35"/>
        <v>2681.4</v>
      </c>
      <c r="R107" s="135">
        <f t="shared" si="35"/>
        <v>2979.4</v>
      </c>
      <c r="S107" s="135">
        <f t="shared" si="35"/>
        <v>3972.5</v>
      </c>
      <c r="T107" s="135">
        <f t="shared" si="35"/>
        <v>4270.3999999999996</v>
      </c>
      <c r="U107" s="135">
        <f t="shared" si="47"/>
        <v>2642.3</v>
      </c>
      <c r="V107" s="135">
        <f t="shared" si="47"/>
        <v>3124.5</v>
      </c>
      <c r="W107" s="135">
        <f t="shared" si="47"/>
        <v>2835.2</v>
      </c>
      <c r="X107" s="135">
        <f t="shared" si="47"/>
        <v>4185.3</v>
      </c>
      <c r="Y107" s="135">
        <f t="shared" si="47"/>
        <v>5786.1</v>
      </c>
      <c r="Z107" s="135">
        <f t="shared" si="40"/>
        <v>3222.8</v>
      </c>
      <c r="AA107" s="135">
        <f t="shared" si="40"/>
        <v>4101.7</v>
      </c>
      <c r="AB107" s="135">
        <f t="shared" si="40"/>
        <v>5859.6</v>
      </c>
    </row>
    <row r="108" spans="1:28" s="67" customFormat="1" x14ac:dyDescent="0.2">
      <c r="A108" s="52">
        <v>5742</v>
      </c>
      <c r="B108" s="53" t="s">
        <v>185</v>
      </c>
      <c r="C108" s="54">
        <v>172</v>
      </c>
      <c r="D108" s="47">
        <f t="shared" si="41"/>
        <v>6988.7</v>
      </c>
      <c r="E108" s="46">
        <v>40.631999999999998</v>
      </c>
      <c r="F108" s="47">
        <f t="shared" si="46"/>
        <v>2048.1999999999998</v>
      </c>
      <c r="G108" s="147">
        <v>11.907999999999999</v>
      </c>
      <c r="H108" s="47">
        <f t="shared" si="42"/>
        <v>1988.8</v>
      </c>
      <c r="I108" s="148">
        <v>11.563000000000001</v>
      </c>
      <c r="J108" s="47">
        <f t="shared" si="43"/>
        <v>2014.1</v>
      </c>
      <c r="K108" s="148">
        <v>11.71</v>
      </c>
      <c r="L108" s="47">
        <f t="shared" si="44"/>
        <v>2041.5</v>
      </c>
      <c r="M108" s="148">
        <v>11.869</v>
      </c>
      <c r="N108" s="47">
        <f t="shared" si="45"/>
        <v>2077.4</v>
      </c>
      <c r="O108" s="148">
        <v>12.077999999999999</v>
      </c>
      <c r="P108" s="135">
        <f t="shared" si="35"/>
        <v>2253</v>
      </c>
      <c r="Q108" s="135">
        <f t="shared" si="35"/>
        <v>2765</v>
      </c>
      <c r="R108" s="135">
        <f t="shared" si="35"/>
        <v>3072.3</v>
      </c>
      <c r="S108" s="135">
        <f t="shared" si="35"/>
        <v>4096.3999999999996</v>
      </c>
      <c r="T108" s="135">
        <f t="shared" si="35"/>
        <v>4403.6000000000004</v>
      </c>
      <c r="U108" s="135">
        <f t="shared" si="47"/>
        <v>2724.7</v>
      </c>
      <c r="V108" s="135">
        <f t="shared" si="47"/>
        <v>3221.9</v>
      </c>
      <c r="W108" s="135">
        <f t="shared" si="47"/>
        <v>2923.6</v>
      </c>
      <c r="X108" s="135">
        <f t="shared" si="47"/>
        <v>4315.8</v>
      </c>
      <c r="Y108" s="135">
        <f t="shared" si="47"/>
        <v>5966.5</v>
      </c>
      <c r="Z108" s="135">
        <f t="shared" si="40"/>
        <v>3323.3</v>
      </c>
      <c r="AA108" s="135">
        <f t="shared" si="40"/>
        <v>4229.6000000000004</v>
      </c>
      <c r="AB108" s="135">
        <f t="shared" si="40"/>
        <v>6042.3</v>
      </c>
    </row>
    <row r="109" spans="1:28" s="67" customFormat="1" ht="25.5" x14ac:dyDescent="0.2">
      <c r="A109" s="52" t="s">
        <v>38</v>
      </c>
      <c r="B109" s="53" t="s">
        <v>186</v>
      </c>
      <c r="C109" s="54">
        <v>301</v>
      </c>
      <c r="D109" s="47">
        <f t="shared" si="41"/>
        <v>12230.2</v>
      </c>
      <c r="E109" s="46">
        <v>40.631999999999998</v>
      </c>
      <c r="F109" s="47">
        <f t="shared" si="46"/>
        <v>3584.3</v>
      </c>
      <c r="G109" s="147">
        <v>11.907999999999999</v>
      </c>
      <c r="H109" s="47">
        <f t="shared" si="42"/>
        <v>3480.5</v>
      </c>
      <c r="I109" s="148">
        <v>11.563000000000001</v>
      </c>
      <c r="J109" s="47">
        <f t="shared" si="43"/>
        <v>3524.7</v>
      </c>
      <c r="K109" s="148">
        <v>11.71</v>
      </c>
      <c r="L109" s="47">
        <f t="shared" si="44"/>
        <v>3572.6</v>
      </c>
      <c r="M109" s="148">
        <v>11.869</v>
      </c>
      <c r="N109" s="47">
        <f t="shared" si="45"/>
        <v>3635.5</v>
      </c>
      <c r="O109" s="148">
        <v>12.077999999999999</v>
      </c>
      <c r="P109" s="135">
        <f t="shared" si="35"/>
        <v>3942.7</v>
      </c>
      <c r="Q109" s="135">
        <f t="shared" si="35"/>
        <v>4838.8</v>
      </c>
      <c r="R109" s="135">
        <f t="shared" si="35"/>
        <v>5376.5</v>
      </c>
      <c r="S109" s="135">
        <f t="shared" si="35"/>
        <v>7168.6</v>
      </c>
      <c r="T109" s="135">
        <f t="shared" si="35"/>
        <v>7706.3</v>
      </c>
      <c r="U109" s="135">
        <f t="shared" si="47"/>
        <v>4768.2</v>
      </c>
      <c r="V109" s="135">
        <f t="shared" si="47"/>
        <v>5638.4</v>
      </c>
      <c r="W109" s="135">
        <f t="shared" si="47"/>
        <v>5116.3</v>
      </c>
      <c r="X109" s="135">
        <f t="shared" si="47"/>
        <v>7552.6</v>
      </c>
      <c r="Y109" s="135">
        <f t="shared" si="47"/>
        <v>10441.4</v>
      </c>
      <c r="Z109" s="135">
        <f t="shared" si="40"/>
        <v>5815.8</v>
      </c>
      <c r="AA109" s="135">
        <f t="shared" si="40"/>
        <v>7401.9</v>
      </c>
      <c r="AB109" s="135">
        <f t="shared" si="40"/>
        <v>10574.1</v>
      </c>
    </row>
    <row r="110" spans="1:28" s="67" customFormat="1" x14ac:dyDescent="0.2">
      <c r="A110" s="52">
        <v>5763</v>
      </c>
      <c r="B110" s="53" t="s">
        <v>187</v>
      </c>
      <c r="C110" s="54">
        <v>344</v>
      </c>
      <c r="D110" s="47">
        <f t="shared" si="41"/>
        <v>13977.4</v>
      </c>
      <c r="E110" s="46">
        <v>40.631999999999998</v>
      </c>
      <c r="F110" s="47">
        <f t="shared" si="46"/>
        <v>4096.3999999999996</v>
      </c>
      <c r="G110" s="147">
        <v>11.907999999999999</v>
      </c>
      <c r="H110" s="47">
        <f t="shared" si="42"/>
        <v>3977.7</v>
      </c>
      <c r="I110" s="148">
        <v>11.563000000000001</v>
      </c>
      <c r="J110" s="47">
        <f t="shared" si="43"/>
        <v>4028.2</v>
      </c>
      <c r="K110" s="148">
        <v>11.71</v>
      </c>
      <c r="L110" s="47">
        <f t="shared" si="44"/>
        <v>4082.9</v>
      </c>
      <c r="M110" s="148">
        <v>11.869</v>
      </c>
      <c r="N110" s="47">
        <f t="shared" si="45"/>
        <v>4154.8</v>
      </c>
      <c r="O110" s="148">
        <v>12.077999999999999</v>
      </c>
      <c r="P110" s="135">
        <f t="shared" si="35"/>
        <v>4506</v>
      </c>
      <c r="Q110" s="135">
        <f t="shared" si="35"/>
        <v>5530.1</v>
      </c>
      <c r="R110" s="135">
        <f t="shared" si="35"/>
        <v>6144.5</v>
      </c>
      <c r="S110" s="135">
        <f t="shared" si="35"/>
        <v>8192.7000000000007</v>
      </c>
      <c r="T110" s="135">
        <f t="shared" si="35"/>
        <v>8807.2000000000007</v>
      </c>
      <c r="U110" s="135">
        <f t="shared" si="47"/>
        <v>5449.4</v>
      </c>
      <c r="V110" s="135">
        <f t="shared" si="47"/>
        <v>6443.8</v>
      </c>
      <c r="W110" s="135">
        <f t="shared" si="47"/>
        <v>5847.2</v>
      </c>
      <c r="X110" s="135">
        <f t="shared" si="47"/>
        <v>8631.5</v>
      </c>
      <c r="Y110" s="135">
        <f t="shared" si="47"/>
        <v>11933</v>
      </c>
      <c r="Z110" s="135">
        <f t="shared" si="40"/>
        <v>6646.5</v>
      </c>
      <c r="AA110" s="135">
        <f t="shared" si="40"/>
        <v>8459.2000000000007</v>
      </c>
      <c r="AB110" s="135">
        <f t="shared" si="40"/>
        <v>12084.6</v>
      </c>
    </row>
    <row r="111" spans="1:28" x14ac:dyDescent="0.2">
      <c r="A111" s="72"/>
      <c r="B111" s="73"/>
      <c r="C111" s="74"/>
      <c r="D111" s="75"/>
      <c r="E111" s="60"/>
      <c r="F111" s="75"/>
      <c r="G111" s="60"/>
      <c r="H111" s="58"/>
      <c r="I111" s="60"/>
      <c r="J111" s="76"/>
      <c r="K111" s="60"/>
      <c r="L111" s="75"/>
      <c r="M111" s="60"/>
      <c r="N111" s="75"/>
      <c r="O111" s="60"/>
      <c r="P111" s="136"/>
      <c r="Q111" s="136"/>
      <c r="R111" s="136"/>
      <c r="S111" s="136"/>
      <c r="T111" s="136"/>
      <c r="U111" s="137"/>
      <c r="V111" s="137"/>
      <c r="W111" s="137"/>
      <c r="X111" s="137"/>
      <c r="Y111" s="137"/>
      <c r="Z111" s="136"/>
      <c r="AA111" s="136"/>
      <c r="AB111" s="136"/>
    </row>
    <row r="112" spans="1:28" x14ac:dyDescent="0.2">
      <c r="A112" s="77" t="s">
        <v>199</v>
      </c>
      <c r="B112" s="78"/>
      <c r="C112" s="79"/>
      <c r="D112" s="80"/>
      <c r="E112" s="81"/>
      <c r="F112" s="80"/>
      <c r="G112" s="81"/>
      <c r="H112" s="80"/>
      <c r="I112" s="81"/>
      <c r="J112" s="80"/>
      <c r="K112" s="81"/>
      <c r="L112" s="82"/>
      <c r="M112" s="81"/>
      <c r="N112" s="81"/>
      <c r="O112" s="81"/>
      <c r="P112" s="81"/>
      <c r="Q112" s="81"/>
      <c r="R112" s="81"/>
      <c r="S112" s="81"/>
      <c r="T112" s="81"/>
      <c r="U112" s="78"/>
      <c r="V112" s="78"/>
      <c r="W112" s="78"/>
      <c r="X112" s="78"/>
      <c r="Y112" s="78"/>
      <c r="Z112" s="81"/>
      <c r="AA112" s="81"/>
      <c r="AB112" s="83"/>
    </row>
    <row r="113" spans="1:28" x14ac:dyDescent="0.2">
      <c r="A113" s="84"/>
      <c r="C113" s="85"/>
      <c r="D113" s="86"/>
      <c r="E113" s="87"/>
      <c r="F113" s="86"/>
      <c r="G113" s="87"/>
      <c r="H113" s="86"/>
      <c r="I113" s="87"/>
      <c r="J113" s="86"/>
      <c r="K113" s="87"/>
      <c r="L113" s="88"/>
      <c r="M113" s="87"/>
      <c r="N113" s="87"/>
      <c r="O113" s="87"/>
      <c r="P113" s="87"/>
      <c r="Q113" s="87"/>
      <c r="R113" s="87"/>
      <c r="S113" s="87"/>
      <c r="T113" s="87"/>
      <c r="U113" s="85"/>
      <c r="V113" s="85"/>
      <c r="W113" s="85"/>
      <c r="X113" s="85"/>
      <c r="Y113" s="85"/>
      <c r="Z113" s="87"/>
      <c r="AA113" s="87"/>
      <c r="AB113" s="89"/>
    </row>
    <row r="114" spans="1:28" ht="12.75" customHeight="1" x14ac:dyDescent="0.2">
      <c r="A114" s="161" t="s">
        <v>216</v>
      </c>
      <c r="B114" s="162"/>
      <c r="C114" s="162"/>
      <c r="D114" s="162"/>
      <c r="E114" s="162"/>
      <c r="F114" s="162"/>
      <c r="G114" s="162"/>
      <c r="H114" s="162"/>
      <c r="I114" s="162"/>
      <c r="J114" s="162"/>
      <c r="K114" s="162"/>
      <c r="L114" s="162"/>
      <c r="M114" s="162"/>
      <c r="N114" s="162"/>
      <c r="O114" s="162"/>
      <c r="P114" s="146"/>
      <c r="Q114" s="146"/>
      <c r="R114" s="146"/>
      <c r="S114" s="146"/>
      <c r="T114" s="146"/>
      <c r="U114" s="85"/>
      <c r="V114" s="85"/>
      <c r="W114" s="85"/>
      <c r="X114" s="85"/>
      <c r="Y114" s="85"/>
      <c r="Z114" s="87"/>
      <c r="AA114" s="87"/>
      <c r="AB114" s="89"/>
    </row>
    <row r="115" spans="1:28" s="91" customFormat="1" x14ac:dyDescent="0.2">
      <c r="A115" s="1" t="s">
        <v>217</v>
      </c>
      <c r="B115" s="90"/>
      <c r="C115" s="85"/>
      <c r="D115" s="86"/>
      <c r="E115" s="87"/>
      <c r="F115" s="86"/>
      <c r="G115" s="87"/>
      <c r="H115" s="86"/>
      <c r="I115" s="87"/>
      <c r="J115" s="86"/>
      <c r="K115" s="87"/>
      <c r="L115" s="88"/>
      <c r="M115" s="87"/>
      <c r="N115" s="87"/>
      <c r="O115" s="87"/>
      <c r="P115" s="146"/>
      <c r="Q115" s="146"/>
      <c r="R115" s="146"/>
      <c r="S115" s="146"/>
      <c r="T115" s="146"/>
      <c r="U115" s="85"/>
      <c r="V115" s="85"/>
      <c r="W115" s="85"/>
      <c r="X115" s="85"/>
      <c r="Y115" s="85"/>
      <c r="Z115" s="87"/>
      <c r="AA115" s="87"/>
      <c r="AB115" s="89"/>
    </row>
    <row r="116" spans="1:28" x14ac:dyDescent="0.2">
      <c r="A116" s="1" t="s">
        <v>218</v>
      </c>
      <c r="B116" s="90"/>
      <c r="C116" s="85"/>
      <c r="D116" s="86"/>
      <c r="E116" s="87"/>
      <c r="F116" s="86"/>
      <c r="G116" s="87"/>
      <c r="H116" s="86"/>
      <c r="I116" s="87"/>
      <c r="J116" s="86"/>
      <c r="K116" s="87"/>
      <c r="L116" s="88"/>
      <c r="M116" s="87"/>
      <c r="N116" s="87"/>
      <c r="O116" s="87"/>
      <c r="P116" s="87"/>
      <c r="Q116" s="87"/>
      <c r="R116" s="87"/>
      <c r="S116" s="87"/>
      <c r="T116" s="87"/>
      <c r="U116" s="85"/>
      <c r="V116" s="85"/>
      <c r="W116" s="85"/>
      <c r="X116" s="85"/>
      <c r="Y116" s="85"/>
      <c r="Z116" s="87"/>
      <c r="AA116" s="87"/>
      <c r="AB116" s="89"/>
    </row>
    <row r="117" spans="1:28" x14ac:dyDescent="0.2">
      <c r="A117" s="1" t="s">
        <v>235</v>
      </c>
      <c r="B117" s="90"/>
      <c r="C117" s="85"/>
      <c r="D117" s="86"/>
      <c r="E117" s="87"/>
      <c r="F117" s="86"/>
      <c r="G117" s="87"/>
      <c r="H117" s="86"/>
      <c r="I117" s="87"/>
      <c r="J117" s="86"/>
      <c r="K117" s="87"/>
      <c r="L117" s="88"/>
      <c r="M117" s="87"/>
      <c r="N117" s="87"/>
      <c r="O117" s="87"/>
      <c r="P117" s="87"/>
      <c r="Q117" s="87"/>
      <c r="R117" s="87"/>
      <c r="S117" s="87"/>
      <c r="T117" s="87"/>
      <c r="U117" s="85"/>
      <c r="V117" s="85"/>
      <c r="W117" s="85"/>
      <c r="X117" s="85"/>
      <c r="Y117" s="85"/>
      <c r="Z117" s="87"/>
      <c r="AA117" s="87"/>
      <c r="AB117" s="89"/>
    </row>
    <row r="118" spans="1:28" x14ac:dyDescent="0.2">
      <c r="A118" s="1" t="s">
        <v>236</v>
      </c>
      <c r="B118" s="90"/>
      <c r="C118" s="85"/>
      <c r="D118" s="86"/>
      <c r="E118" s="87"/>
      <c r="F118" s="86"/>
      <c r="G118" s="87"/>
      <c r="H118" s="86"/>
      <c r="I118" s="87"/>
      <c r="J118" s="86"/>
      <c r="K118" s="87"/>
      <c r="L118" s="88"/>
      <c r="M118" s="87"/>
      <c r="N118" s="87"/>
      <c r="O118" s="87"/>
      <c r="P118" s="87"/>
      <c r="Q118" s="87"/>
      <c r="R118" s="87"/>
      <c r="S118" s="87"/>
      <c r="T118" s="87"/>
      <c r="U118" s="85"/>
      <c r="V118" s="85"/>
      <c r="W118" s="85"/>
      <c r="X118" s="85"/>
      <c r="Y118" s="85"/>
      <c r="Z118" s="87"/>
      <c r="AA118" s="87"/>
      <c r="AB118" s="89"/>
    </row>
    <row r="119" spans="1:28" x14ac:dyDescent="0.2">
      <c r="A119" s="1" t="s">
        <v>237</v>
      </c>
      <c r="B119" s="90"/>
      <c r="C119" s="85"/>
      <c r="D119" s="86"/>
      <c r="E119" s="87"/>
      <c r="F119" s="86"/>
      <c r="G119" s="87"/>
      <c r="H119" s="86"/>
      <c r="I119" s="87"/>
      <c r="J119" s="86"/>
      <c r="K119" s="87"/>
      <c r="L119" s="88"/>
      <c r="M119" s="87"/>
      <c r="N119" s="87"/>
      <c r="O119" s="87"/>
      <c r="P119" s="87"/>
      <c r="Q119" s="87"/>
      <c r="R119" s="87"/>
      <c r="S119" s="87"/>
      <c r="T119" s="87"/>
      <c r="U119" s="85"/>
      <c r="V119" s="85"/>
      <c r="W119" s="85"/>
      <c r="X119" s="85"/>
      <c r="Y119" s="85"/>
      <c r="Z119" s="87"/>
      <c r="AA119" s="87"/>
      <c r="AB119" s="89"/>
    </row>
    <row r="120" spans="1:28" x14ac:dyDescent="0.2">
      <c r="A120" s="1" t="s">
        <v>238</v>
      </c>
      <c r="B120" s="90"/>
      <c r="C120" s="85"/>
      <c r="D120" s="86"/>
      <c r="E120" s="87"/>
      <c r="F120" s="86"/>
      <c r="G120" s="87"/>
      <c r="H120" s="86"/>
      <c r="I120" s="87"/>
      <c r="J120" s="86"/>
      <c r="K120" s="87"/>
      <c r="L120" s="88"/>
      <c r="M120" s="87"/>
      <c r="N120" s="87"/>
      <c r="O120" s="87"/>
      <c r="P120" s="87"/>
      <c r="Q120" s="87"/>
      <c r="R120" s="87"/>
      <c r="S120" s="87"/>
      <c r="T120" s="87"/>
      <c r="U120" s="85"/>
      <c r="V120" s="85"/>
      <c r="W120" s="85"/>
      <c r="X120" s="85"/>
      <c r="Y120" s="85"/>
      <c r="Z120" s="87"/>
      <c r="AA120" s="87"/>
      <c r="AB120" s="89"/>
    </row>
    <row r="121" spans="1:28" x14ac:dyDescent="0.2">
      <c r="A121" s="1" t="s">
        <v>239</v>
      </c>
      <c r="B121" s="90"/>
      <c r="C121" s="85"/>
      <c r="D121" s="86"/>
      <c r="E121" s="87"/>
      <c r="F121" s="86"/>
      <c r="G121" s="87"/>
      <c r="H121" s="86"/>
      <c r="I121" s="87"/>
      <c r="J121" s="86"/>
      <c r="K121" s="87"/>
      <c r="L121" s="88"/>
      <c r="M121" s="87"/>
      <c r="N121" s="87"/>
      <c r="O121" s="87"/>
      <c r="P121" s="87"/>
      <c r="Q121" s="87"/>
      <c r="R121" s="87"/>
      <c r="S121" s="87"/>
      <c r="T121" s="87"/>
      <c r="U121" s="85"/>
      <c r="V121" s="85"/>
      <c r="W121" s="85"/>
      <c r="X121" s="85"/>
      <c r="Y121" s="85"/>
      <c r="Z121" s="87"/>
      <c r="AA121" s="87"/>
      <c r="AB121" s="89"/>
    </row>
    <row r="122" spans="1:28" x14ac:dyDescent="0.2">
      <c r="A122" s="1" t="s">
        <v>240</v>
      </c>
      <c r="B122" s="90"/>
      <c r="C122" s="85"/>
      <c r="D122" s="86"/>
      <c r="E122" s="87"/>
      <c r="F122" s="86"/>
      <c r="G122" s="87"/>
      <c r="H122" s="86"/>
      <c r="I122" s="87"/>
      <c r="J122" s="86"/>
      <c r="K122" s="87"/>
      <c r="L122" s="88"/>
      <c r="M122" s="87"/>
      <c r="N122" s="87"/>
      <c r="O122" s="87"/>
      <c r="P122" s="87"/>
      <c r="Q122" s="87"/>
      <c r="R122" s="87"/>
      <c r="S122" s="87"/>
      <c r="T122" s="87"/>
      <c r="U122" s="85"/>
      <c r="V122" s="85"/>
      <c r="W122" s="85"/>
      <c r="X122" s="85"/>
      <c r="Y122" s="85"/>
      <c r="Z122" s="87"/>
      <c r="AA122" s="87"/>
      <c r="AB122" s="89"/>
    </row>
    <row r="123" spans="1:28" x14ac:dyDescent="0.2">
      <c r="A123" s="1" t="s">
        <v>241</v>
      </c>
      <c r="B123" s="90"/>
      <c r="C123" s="85"/>
      <c r="D123" s="86"/>
      <c r="E123" s="87"/>
      <c r="F123" s="86"/>
      <c r="G123" s="87"/>
      <c r="H123" s="86"/>
      <c r="I123" s="87"/>
      <c r="J123" s="86"/>
      <c r="K123" s="87"/>
      <c r="L123" s="88"/>
      <c r="M123" s="87"/>
      <c r="N123" s="87"/>
      <c r="O123" s="87"/>
      <c r="P123" s="87"/>
      <c r="Q123" s="87"/>
      <c r="R123" s="87"/>
      <c r="S123" s="87"/>
      <c r="T123" s="87"/>
      <c r="U123" s="85"/>
      <c r="V123" s="85"/>
      <c r="W123" s="85"/>
      <c r="X123" s="85"/>
      <c r="Y123" s="85"/>
      <c r="Z123" s="87"/>
      <c r="AA123" s="87"/>
      <c r="AB123" s="89"/>
    </row>
    <row r="124" spans="1:28" x14ac:dyDescent="0.2">
      <c r="A124" s="1" t="s">
        <v>242</v>
      </c>
      <c r="B124" s="90"/>
      <c r="C124" s="85"/>
      <c r="D124" s="86"/>
      <c r="E124" s="87"/>
      <c r="F124" s="86"/>
      <c r="G124" s="87"/>
      <c r="H124" s="86"/>
      <c r="I124" s="87"/>
      <c r="J124" s="86"/>
      <c r="K124" s="87"/>
      <c r="L124" s="88"/>
      <c r="M124" s="87"/>
      <c r="N124" s="87"/>
      <c r="O124" s="87"/>
      <c r="P124" s="87"/>
      <c r="Q124" s="87"/>
      <c r="R124" s="87"/>
      <c r="S124" s="87"/>
      <c r="T124" s="87"/>
      <c r="U124" s="85"/>
      <c r="V124" s="85"/>
      <c r="W124" s="85"/>
      <c r="X124" s="85"/>
      <c r="Y124" s="85"/>
      <c r="Z124" s="87"/>
      <c r="AA124" s="87"/>
      <c r="AB124" s="89"/>
    </row>
    <row r="125" spans="1:28" s="91" customFormat="1" x14ac:dyDescent="0.2">
      <c r="A125" s="92" t="s">
        <v>219</v>
      </c>
      <c r="B125" s="93"/>
      <c r="C125" s="93"/>
      <c r="D125" s="94"/>
      <c r="E125" s="95"/>
      <c r="F125" s="94"/>
      <c r="G125" s="95"/>
      <c r="H125" s="94"/>
      <c r="I125" s="95"/>
      <c r="J125" s="94"/>
      <c r="K125" s="95"/>
      <c r="L125" s="96"/>
      <c r="M125" s="95"/>
      <c r="N125" s="95"/>
      <c r="O125" s="95"/>
      <c r="P125" s="95"/>
      <c r="Q125" s="95"/>
      <c r="R125" s="95"/>
      <c r="S125" s="95"/>
      <c r="T125" s="95"/>
      <c r="U125" s="93"/>
      <c r="V125" s="93"/>
      <c r="W125" s="93"/>
      <c r="X125" s="93"/>
      <c r="Y125" s="93"/>
      <c r="Z125" s="95"/>
      <c r="AA125" s="95"/>
      <c r="AB125" s="97"/>
    </row>
    <row r="126" spans="1:28" s="91" customFormat="1" x14ac:dyDescent="0.2">
      <c r="A126" s="92" t="s">
        <v>215</v>
      </c>
      <c r="B126" s="93"/>
      <c r="C126" s="93"/>
      <c r="D126" s="94"/>
      <c r="E126" s="95"/>
      <c r="F126" s="94"/>
      <c r="G126" s="95"/>
      <c r="H126" s="94"/>
      <c r="I126" s="95"/>
      <c r="J126" s="94"/>
      <c r="K126" s="95"/>
      <c r="L126" s="96"/>
      <c r="M126" s="95"/>
      <c r="N126" s="95"/>
      <c r="O126" s="95"/>
      <c r="P126" s="95"/>
      <c r="Q126" s="95"/>
      <c r="R126" s="95"/>
      <c r="S126" s="95"/>
      <c r="T126" s="95"/>
      <c r="U126" s="93"/>
      <c r="V126" s="93"/>
      <c r="W126" s="93"/>
      <c r="X126" s="93"/>
      <c r="Y126" s="93"/>
      <c r="Z126" s="95"/>
      <c r="AA126" s="95"/>
      <c r="AB126" s="97"/>
    </row>
    <row r="127" spans="1:28" x14ac:dyDescent="0.2">
      <c r="A127" s="132" t="s">
        <v>243</v>
      </c>
      <c r="B127" s="93"/>
      <c r="C127" s="93"/>
      <c r="D127" s="94"/>
      <c r="E127" s="95"/>
      <c r="F127" s="94"/>
      <c r="G127" s="95"/>
      <c r="H127" s="94"/>
      <c r="I127" s="95"/>
      <c r="J127" s="94"/>
      <c r="K127" s="95"/>
      <c r="L127" s="96"/>
      <c r="M127" s="95"/>
      <c r="N127" s="95"/>
      <c r="O127" s="95"/>
      <c r="P127" s="95"/>
      <c r="Q127" s="95"/>
      <c r="R127" s="95"/>
      <c r="S127" s="95"/>
      <c r="T127" s="95"/>
      <c r="U127" s="93"/>
      <c r="V127" s="93"/>
      <c r="W127" s="93"/>
      <c r="X127" s="93"/>
      <c r="Y127" s="93"/>
      <c r="Z127" s="95"/>
      <c r="AA127" s="95"/>
      <c r="AB127" s="97"/>
    </row>
    <row r="128" spans="1:28" x14ac:dyDescent="0.2">
      <c r="A128" s="98"/>
      <c r="B128" s="99"/>
      <c r="C128" s="99"/>
      <c r="D128" s="100"/>
      <c r="E128" s="101"/>
      <c r="F128" s="100"/>
      <c r="G128" s="101"/>
      <c r="H128" s="100"/>
      <c r="I128" s="101"/>
      <c r="J128" s="100"/>
      <c r="K128" s="101"/>
      <c r="L128" s="102"/>
      <c r="M128" s="101"/>
      <c r="N128" s="101"/>
      <c r="O128" s="101"/>
      <c r="P128" s="101"/>
      <c r="Q128" s="101"/>
      <c r="R128" s="101"/>
      <c r="S128" s="101"/>
      <c r="T128" s="101"/>
      <c r="U128" s="99"/>
      <c r="V128" s="99"/>
      <c r="W128" s="99"/>
      <c r="X128" s="99"/>
      <c r="Y128" s="99"/>
      <c r="Z128" s="101"/>
      <c r="AA128" s="101"/>
      <c r="AB128" s="103"/>
    </row>
    <row r="129" spans="1:28" x14ac:dyDescent="0.2">
      <c r="A129" s="104" t="s">
        <v>191</v>
      </c>
      <c r="B129" s="105"/>
      <c r="C129" s="106"/>
      <c r="D129" s="107"/>
      <c r="E129" s="108"/>
      <c r="F129" s="107"/>
      <c r="G129" s="108"/>
      <c r="H129" s="107"/>
      <c r="I129" s="108"/>
      <c r="J129" s="107"/>
      <c r="K129" s="108"/>
      <c r="L129" s="109"/>
      <c r="M129" s="108"/>
      <c r="N129" s="108"/>
      <c r="O129" s="108"/>
      <c r="P129" s="108"/>
      <c r="Q129" s="108"/>
      <c r="R129" s="108"/>
      <c r="S129" s="108"/>
      <c r="T129" s="108"/>
      <c r="U129" s="105"/>
      <c r="V129" s="105"/>
      <c r="W129" s="105"/>
      <c r="X129" s="105"/>
      <c r="Y129" s="105"/>
      <c r="Z129" s="108"/>
      <c r="AA129" s="108"/>
      <c r="AB129" s="110"/>
    </row>
    <row r="130" spans="1:28" x14ac:dyDescent="0.2">
      <c r="A130" s="111" t="s">
        <v>202</v>
      </c>
      <c r="B130" s="112"/>
      <c r="C130" s="112"/>
      <c r="D130" s="112"/>
      <c r="E130" s="112"/>
      <c r="F130" s="128"/>
      <c r="G130" s="112"/>
      <c r="H130" s="128"/>
      <c r="I130" s="112"/>
      <c r="J130" s="112"/>
      <c r="K130" s="112"/>
      <c r="L130" s="113"/>
      <c r="M130" s="112"/>
      <c r="N130" s="112"/>
      <c r="O130" s="112"/>
      <c r="P130" s="112"/>
      <c r="Q130" s="112"/>
      <c r="R130" s="112"/>
      <c r="S130" s="112"/>
      <c r="T130" s="112"/>
      <c r="U130" s="112"/>
      <c r="V130" s="112"/>
      <c r="W130" s="112"/>
      <c r="X130" s="112"/>
      <c r="Y130" s="112"/>
      <c r="Z130" s="112"/>
      <c r="AA130" s="112"/>
      <c r="AB130" s="114"/>
    </row>
    <row r="131" spans="1:28" x14ac:dyDescent="0.2">
      <c r="A131" s="115"/>
      <c r="B131" s="116"/>
      <c r="C131" s="117"/>
      <c r="D131" s="118"/>
      <c r="E131" s="119"/>
      <c r="F131" s="118"/>
      <c r="G131" s="119"/>
      <c r="H131" s="118"/>
      <c r="I131" s="119"/>
      <c r="J131" s="118"/>
      <c r="K131" s="119"/>
      <c r="L131" s="120"/>
      <c r="M131" s="119"/>
      <c r="N131" s="119"/>
      <c r="O131" s="119"/>
      <c r="P131" s="119"/>
      <c r="Q131" s="119"/>
      <c r="R131" s="119"/>
      <c r="S131" s="119"/>
      <c r="T131" s="119"/>
      <c r="U131" s="116"/>
      <c r="V131" s="116"/>
      <c r="W131" s="116"/>
      <c r="X131" s="116"/>
      <c r="Y131" s="116"/>
      <c r="Z131" s="119"/>
      <c r="AA131" s="119"/>
      <c r="AB131" s="121"/>
    </row>
    <row r="132" spans="1:28" x14ac:dyDescent="0.2">
      <c r="A132" s="104" t="s">
        <v>206</v>
      </c>
      <c r="B132" s="105"/>
      <c r="C132" s="106"/>
      <c r="D132" s="107"/>
      <c r="E132" s="108"/>
      <c r="F132" s="107"/>
      <c r="G132" s="108"/>
      <c r="H132" s="107"/>
      <c r="I132" s="108"/>
      <c r="J132" s="107"/>
      <c r="K132" s="108"/>
      <c r="L132" s="109"/>
      <c r="M132" s="108"/>
      <c r="N132" s="108"/>
      <c r="O132" s="108"/>
      <c r="P132" s="108"/>
      <c r="Q132" s="108"/>
      <c r="R132" s="108"/>
      <c r="S132" s="108"/>
      <c r="T132" s="108"/>
      <c r="U132" s="105"/>
      <c r="V132" s="105"/>
      <c r="W132" s="105"/>
      <c r="X132" s="105"/>
      <c r="Y132" s="105"/>
      <c r="Z132" s="108"/>
      <c r="AA132" s="108"/>
      <c r="AB132" s="110"/>
    </row>
    <row r="133" spans="1:28" x14ac:dyDescent="0.2">
      <c r="A133" s="111" t="s">
        <v>207</v>
      </c>
      <c r="B133" s="112"/>
      <c r="C133" s="112"/>
      <c r="D133" s="112"/>
      <c r="E133" s="112"/>
      <c r="F133" s="128"/>
      <c r="G133" s="112"/>
      <c r="H133" s="128"/>
      <c r="I133" s="112"/>
      <c r="J133" s="112"/>
      <c r="K133" s="112"/>
      <c r="L133" s="113"/>
      <c r="M133" s="112"/>
      <c r="N133" s="112"/>
      <c r="O133" s="112"/>
      <c r="P133" s="112"/>
      <c r="Q133" s="112"/>
      <c r="R133" s="112"/>
      <c r="S133" s="112"/>
      <c r="T133" s="112"/>
      <c r="U133" s="112"/>
      <c r="V133" s="112"/>
      <c r="W133" s="112"/>
      <c r="X133" s="112"/>
      <c r="Y133" s="112"/>
      <c r="Z133" s="112"/>
      <c r="AA133" s="112"/>
      <c r="AB133" s="114"/>
    </row>
    <row r="134" spans="1:28" x14ac:dyDescent="0.2">
      <c r="A134" s="111" t="s">
        <v>208</v>
      </c>
      <c r="B134" s="112"/>
      <c r="C134" s="112"/>
      <c r="D134" s="112"/>
      <c r="E134" s="112"/>
      <c r="F134" s="128"/>
      <c r="G134" s="112"/>
      <c r="H134" s="128"/>
      <c r="I134" s="112"/>
      <c r="J134" s="112"/>
      <c r="K134" s="112"/>
      <c r="L134" s="113"/>
      <c r="M134" s="112"/>
      <c r="N134" s="112"/>
      <c r="O134" s="112"/>
      <c r="P134" s="112"/>
      <c r="Q134" s="112"/>
      <c r="R134" s="112"/>
      <c r="S134" s="112"/>
      <c r="T134" s="112"/>
      <c r="U134" s="112"/>
      <c r="V134" s="112"/>
      <c r="W134" s="112"/>
      <c r="X134" s="112"/>
      <c r="Y134" s="112"/>
      <c r="Z134" s="112"/>
      <c r="AA134" s="112"/>
      <c r="AB134" s="114"/>
    </row>
    <row r="135" spans="1:28" x14ac:dyDescent="0.2">
      <c r="A135" s="111" t="s">
        <v>209</v>
      </c>
      <c r="B135" s="112"/>
      <c r="C135" s="112"/>
      <c r="D135" s="112"/>
      <c r="E135" s="112"/>
      <c r="F135" s="128"/>
      <c r="G135" s="112"/>
      <c r="H135" s="128"/>
      <c r="I135" s="112"/>
      <c r="J135" s="112"/>
      <c r="K135" s="112"/>
      <c r="L135" s="113"/>
      <c r="M135" s="112"/>
      <c r="N135" s="112"/>
      <c r="O135" s="112"/>
      <c r="P135" s="112"/>
      <c r="Q135" s="112"/>
      <c r="R135" s="112"/>
      <c r="S135" s="112"/>
      <c r="T135" s="112"/>
      <c r="U135" s="112"/>
      <c r="V135" s="112"/>
      <c r="W135" s="112"/>
      <c r="X135" s="112"/>
      <c r="Y135" s="112"/>
      <c r="Z135" s="112"/>
      <c r="AA135" s="112"/>
      <c r="AB135" s="114"/>
    </row>
    <row r="136" spans="1:28" x14ac:dyDescent="0.2">
      <c r="A136" s="111" t="s">
        <v>210</v>
      </c>
      <c r="B136" s="112"/>
      <c r="C136" s="112"/>
      <c r="D136" s="112"/>
      <c r="E136" s="112"/>
      <c r="F136" s="128"/>
      <c r="G136" s="112"/>
      <c r="H136" s="128"/>
      <c r="I136" s="112"/>
      <c r="J136" s="112"/>
      <c r="K136" s="112"/>
      <c r="L136" s="113"/>
      <c r="M136" s="112"/>
      <c r="N136" s="112"/>
      <c r="O136" s="112"/>
      <c r="P136" s="112"/>
      <c r="Q136" s="112"/>
      <c r="R136" s="112"/>
      <c r="S136" s="112"/>
      <c r="T136" s="112"/>
      <c r="U136" s="112"/>
      <c r="V136" s="112"/>
      <c r="W136" s="112"/>
      <c r="X136" s="112"/>
      <c r="Y136" s="112"/>
      <c r="Z136" s="112"/>
      <c r="AA136" s="112"/>
      <c r="AB136" s="114"/>
    </row>
    <row r="137" spans="1:28" x14ac:dyDescent="0.2">
      <c r="A137" s="111" t="s">
        <v>211</v>
      </c>
      <c r="B137" s="112"/>
      <c r="C137" s="112"/>
      <c r="D137" s="112"/>
      <c r="E137" s="112"/>
      <c r="F137" s="128"/>
      <c r="G137" s="112"/>
      <c r="H137" s="128"/>
      <c r="I137" s="112"/>
      <c r="J137" s="112"/>
      <c r="K137" s="112"/>
      <c r="L137" s="113"/>
      <c r="M137" s="112"/>
      <c r="N137" s="112"/>
      <c r="O137" s="112"/>
      <c r="P137" s="112"/>
      <c r="Q137" s="112"/>
      <c r="R137" s="112"/>
      <c r="S137" s="112"/>
      <c r="T137" s="112"/>
      <c r="U137" s="112"/>
      <c r="V137" s="112"/>
      <c r="W137" s="112"/>
      <c r="X137" s="112"/>
      <c r="Y137" s="112"/>
      <c r="Z137" s="112"/>
      <c r="AA137" s="112"/>
      <c r="AB137" s="114"/>
    </row>
    <row r="138" spans="1:28" x14ac:dyDescent="0.2">
      <c r="A138" s="111" t="s">
        <v>212</v>
      </c>
      <c r="B138" s="112"/>
      <c r="C138" s="112"/>
      <c r="D138" s="112"/>
      <c r="E138" s="112"/>
      <c r="F138" s="128"/>
      <c r="G138" s="112"/>
      <c r="H138" s="128"/>
      <c r="I138" s="112"/>
      <c r="J138" s="112"/>
      <c r="K138" s="112"/>
      <c r="L138" s="113"/>
      <c r="M138" s="112"/>
      <c r="N138" s="112"/>
      <c r="O138" s="112"/>
      <c r="P138" s="112"/>
      <c r="Q138" s="112"/>
      <c r="R138" s="112"/>
      <c r="S138" s="112"/>
      <c r="T138" s="112"/>
      <c r="U138" s="112"/>
      <c r="V138" s="112"/>
      <c r="W138" s="112"/>
      <c r="X138" s="112"/>
      <c r="Y138" s="112"/>
      <c r="Z138" s="112"/>
      <c r="AA138" s="112"/>
      <c r="AB138" s="114"/>
    </row>
    <row r="139" spans="1:28" x14ac:dyDescent="0.2">
      <c r="A139" s="115"/>
      <c r="B139" s="116"/>
      <c r="C139" s="117"/>
      <c r="D139" s="118"/>
      <c r="E139" s="119"/>
      <c r="F139" s="118"/>
      <c r="G139" s="119"/>
      <c r="H139" s="118"/>
      <c r="I139" s="119"/>
      <c r="J139" s="118"/>
      <c r="K139" s="119"/>
      <c r="L139" s="120"/>
      <c r="M139" s="119"/>
      <c r="N139" s="119"/>
      <c r="O139" s="119"/>
      <c r="P139" s="119"/>
      <c r="Q139" s="119"/>
      <c r="R139" s="119"/>
      <c r="S139" s="119"/>
      <c r="T139" s="119"/>
      <c r="U139" s="116"/>
      <c r="V139" s="116"/>
      <c r="W139" s="116"/>
      <c r="X139" s="116"/>
      <c r="Y139" s="116"/>
      <c r="Z139" s="119"/>
      <c r="AA139" s="119"/>
      <c r="AB139" s="121"/>
    </row>
    <row r="140" spans="1:28" x14ac:dyDescent="0.2">
      <c r="B140" s="123"/>
      <c r="I140" s="124"/>
      <c r="N140" s="10"/>
    </row>
    <row r="141" spans="1:28" x14ac:dyDescent="0.2">
      <c r="C141" s="125"/>
    </row>
    <row r="142" spans="1:28" x14ac:dyDescent="0.2">
      <c r="C142" s="125"/>
    </row>
    <row r="143" spans="1:28" x14ac:dyDescent="0.2">
      <c r="C143" s="125"/>
    </row>
    <row r="144" spans="1:28" x14ac:dyDescent="0.2">
      <c r="C144" s="125"/>
    </row>
    <row r="145" spans="3:3" x14ac:dyDescent="0.2">
      <c r="C145" s="125"/>
    </row>
    <row r="146" spans="3:3" x14ac:dyDescent="0.2">
      <c r="C146" s="125"/>
    </row>
    <row r="147" spans="3:3" x14ac:dyDescent="0.2">
      <c r="C147" s="125"/>
    </row>
    <row r="148" spans="3:3" x14ac:dyDescent="0.2">
      <c r="C148" s="125"/>
    </row>
    <row r="149" spans="3:3" x14ac:dyDescent="0.2">
      <c r="C149" s="125"/>
    </row>
    <row r="150" spans="3:3" x14ac:dyDescent="0.2">
      <c r="C150" s="125"/>
    </row>
    <row r="151" spans="3:3" x14ac:dyDescent="0.2">
      <c r="C151" s="125"/>
    </row>
    <row r="152" spans="3:3" x14ac:dyDescent="0.2">
      <c r="C152" s="125"/>
    </row>
    <row r="153" spans="3:3" x14ac:dyDescent="0.2">
      <c r="C153" s="125"/>
    </row>
    <row r="154" spans="3:3" x14ac:dyDescent="0.2">
      <c r="C154" s="125"/>
    </row>
    <row r="155" spans="3:3" x14ac:dyDescent="0.2">
      <c r="C155" s="125"/>
    </row>
    <row r="156" spans="3:3" x14ac:dyDescent="0.2">
      <c r="C156" s="125"/>
    </row>
    <row r="157" spans="3:3" x14ac:dyDescent="0.2">
      <c r="C157" s="125"/>
    </row>
    <row r="158" spans="3:3" x14ac:dyDescent="0.2">
      <c r="C158" s="125"/>
    </row>
    <row r="159" spans="3:3" x14ac:dyDescent="0.2">
      <c r="C159" s="125"/>
    </row>
    <row r="160" spans="3:3" x14ac:dyDescent="0.2">
      <c r="C160" s="125"/>
    </row>
    <row r="161" spans="3:3" x14ac:dyDescent="0.2">
      <c r="C161" s="125"/>
    </row>
    <row r="162" spans="3:3" x14ac:dyDescent="0.2">
      <c r="C162" s="125"/>
    </row>
    <row r="163" spans="3:3" x14ac:dyDescent="0.2">
      <c r="C163" s="125"/>
    </row>
    <row r="164" spans="3:3" x14ac:dyDescent="0.2">
      <c r="C164" s="125"/>
    </row>
    <row r="165" spans="3:3" x14ac:dyDescent="0.2">
      <c r="C165" s="125"/>
    </row>
    <row r="166" spans="3:3" x14ac:dyDescent="0.2">
      <c r="C166" s="125"/>
    </row>
    <row r="167" spans="3:3" x14ac:dyDescent="0.2">
      <c r="C167" s="125"/>
    </row>
    <row r="168" spans="3:3" x14ac:dyDescent="0.2">
      <c r="C168" s="125"/>
    </row>
    <row r="169" spans="3:3" x14ac:dyDescent="0.2">
      <c r="C169" s="125"/>
    </row>
    <row r="170" spans="3:3" x14ac:dyDescent="0.2">
      <c r="C170" s="125"/>
    </row>
    <row r="171" spans="3:3" x14ac:dyDescent="0.2">
      <c r="C171" s="125"/>
    </row>
    <row r="172" spans="3:3" x14ac:dyDescent="0.2">
      <c r="C172" s="125"/>
    </row>
    <row r="173" spans="3:3" x14ac:dyDescent="0.2">
      <c r="C173" s="125"/>
    </row>
    <row r="174" spans="3:3" x14ac:dyDescent="0.2">
      <c r="C174" s="125"/>
    </row>
    <row r="175" spans="3:3" x14ac:dyDescent="0.2">
      <c r="C175" s="125"/>
    </row>
    <row r="176" spans="3:3" x14ac:dyDescent="0.2">
      <c r="C176" s="125"/>
    </row>
    <row r="177" spans="3:3" x14ac:dyDescent="0.2">
      <c r="C177" s="125"/>
    </row>
    <row r="178" spans="3:3" x14ac:dyDescent="0.2">
      <c r="C178" s="125"/>
    </row>
    <row r="179" spans="3:3" x14ac:dyDescent="0.2">
      <c r="C179" s="125"/>
    </row>
    <row r="180" spans="3:3" x14ac:dyDescent="0.2">
      <c r="C180" s="125"/>
    </row>
    <row r="181" spans="3:3" x14ac:dyDescent="0.2">
      <c r="C181" s="125"/>
    </row>
    <row r="182" spans="3:3" x14ac:dyDescent="0.2">
      <c r="C182" s="125"/>
    </row>
    <row r="183" spans="3:3" x14ac:dyDescent="0.2">
      <c r="C183" s="125"/>
    </row>
    <row r="184" spans="3:3" x14ac:dyDescent="0.2">
      <c r="C184" s="125"/>
    </row>
    <row r="185" spans="3:3" x14ac:dyDescent="0.2">
      <c r="C185" s="125"/>
    </row>
    <row r="186" spans="3:3" x14ac:dyDescent="0.2">
      <c r="C186" s="125"/>
    </row>
    <row r="187" spans="3:3" x14ac:dyDescent="0.2">
      <c r="C187" s="125"/>
    </row>
    <row r="188" spans="3:3" x14ac:dyDescent="0.2">
      <c r="C188" s="125"/>
    </row>
    <row r="189" spans="3:3" x14ac:dyDescent="0.2">
      <c r="C189" s="125"/>
    </row>
    <row r="190" spans="3:3" x14ac:dyDescent="0.2">
      <c r="C190" s="125"/>
    </row>
    <row r="191" spans="3:3" x14ac:dyDescent="0.2">
      <c r="C191" s="125"/>
    </row>
    <row r="192" spans="3:3" x14ac:dyDescent="0.2">
      <c r="C192" s="125"/>
    </row>
    <row r="193" spans="3:3" x14ac:dyDescent="0.2">
      <c r="C193" s="125"/>
    </row>
    <row r="194" spans="3:3" x14ac:dyDescent="0.2">
      <c r="C194" s="125"/>
    </row>
    <row r="195" spans="3:3" x14ac:dyDescent="0.2">
      <c r="C195" s="125"/>
    </row>
    <row r="196" spans="3:3" x14ac:dyDescent="0.2">
      <c r="C196" s="125"/>
    </row>
    <row r="197" spans="3:3" x14ac:dyDescent="0.2">
      <c r="C197" s="125"/>
    </row>
    <row r="198" spans="3:3" x14ac:dyDescent="0.2">
      <c r="C198" s="125"/>
    </row>
    <row r="199" spans="3:3" x14ac:dyDescent="0.2">
      <c r="C199" s="125"/>
    </row>
    <row r="200" spans="3:3" x14ac:dyDescent="0.2">
      <c r="C200" s="125"/>
    </row>
    <row r="201" spans="3:3" x14ac:dyDescent="0.2">
      <c r="C201" s="125"/>
    </row>
    <row r="202" spans="3:3" x14ac:dyDescent="0.2">
      <c r="C202" s="125"/>
    </row>
    <row r="203" spans="3:3" x14ac:dyDescent="0.2">
      <c r="C203" s="125"/>
    </row>
    <row r="204" spans="3:3" x14ac:dyDescent="0.2">
      <c r="C204" s="125"/>
    </row>
    <row r="205" spans="3:3" x14ac:dyDescent="0.2">
      <c r="C205" s="125"/>
    </row>
    <row r="206" spans="3:3" x14ac:dyDescent="0.2">
      <c r="C206" s="125"/>
    </row>
    <row r="207" spans="3:3" x14ac:dyDescent="0.2">
      <c r="C207" s="125"/>
    </row>
    <row r="208" spans="3:3" x14ac:dyDescent="0.2">
      <c r="C208" s="125"/>
    </row>
    <row r="209" spans="3:3" x14ac:dyDescent="0.2">
      <c r="C209" s="125"/>
    </row>
    <row r="210" spans="3:3" x14ac:dyDescent="0.2">
      <c r="C210" s="125"/>
    </row>
    <row r="211" spans="3:3" x14ac:dyDescent="0.2">
      <c r="C211" s="125"/>
    </row>
    <row r="212" spans="3:3" x14ac:dyDescent="0.2">
      <c r="C212" s="125"/>
    </row>
    <row r="213" spans="3:3" x14ac:dyDescent="0.2">
      <c r="C213" s="125"/>
    </row>
    <row r="214" spans="3:3" x14ac:dyDescent="0.2">
      <c r="C214" s="125"/>
    </row>
    <row r="215" spans="3:3" x14ac:dyDescent="0.2">
      <c r="C215" s="125"/>
    </row>
    <row r="216" spans="3:3" x14ac:dyDescent="0.2">
      <c r="C216" s="125"/>
    </row>
    <row r="217" spans="3:3" x14ac:dyDescent="0.2">
      <c r="C217" s="125"/>
    </row>
    <row r="218" spans="3:3" x14ac:dyDescent="0.2">
      <c r="C218" s="125"/>
    </row>
    <row r="219" spans="3:3" x14ac:dyDescent="0.2">
      <c r="C219" s="125"/>
    </row>
    <row r="220" spans="3:3" x14ac:dyDescent="0.2">
      <c r="C220" s="125"/>
    </row>
    <row r="221" spans="3:3" x14ac:dyDescent="0.2">
      <c r="C221" s="125"/>
    </row>
    <row r="222" spans="3:3" x14ac:dyDescent="0.2">
      <c r="C222" s="125"/>
    </row>
    <row r="223" spans="3:3" x14ac:dyDescent="0.2">
      <c r="C223" s="125"/>
    </row>
    <row r="224" spans="3:3" x14ac:dyDescent="0.2">
      <c r="C224" s="125"/>
    </row>
    <row r="225" spans="3:3" x14ac:dyDescent="0.2">
      <c r="C225" s="125"/>
    </row>
    <row r="226" spans="3:3" x14ac:dyDescent="0.2">
      <c r="C226" s="125"/>
    </row>
    <row r="227" spans="3:3" x14ac:dyDescent="0.2">
      <c r="C227" s="125"/>
    </row>
    <row r="228" spans="3:3" x14ac:dyDescent="0.2">
      <c r="C228" s="125"/>
    </row>
    <row r="229" spans="3:3" x14ac:dyDescent="0.2">
      <c r="C229" s="125"/>
    </row>
    <row r="230" spans="3:3" x14ac:dyDescent="0.2">
      <c r="C230" s="125"/>
    </row>
    <row r="231" spans="3:3" x14ac:dyDescent="0.2">
      <c r="C231" s="125"/>
    </row>
    <row r="232" spans="3:3" x14ac:dyDescent="0.2">
      <c r="C232" s="125"/>
    </row>
    <row r="233" spans="3:3" x14ac:dyDescent="0.2">
      <c r="C233" s="125"/>
    </row>
    <row r="234" spans="3:3" x14ac:dyDescent="0.2">
      <c r="C234" s="125"/>
    </row>
    <row r="235" spans="3:3" x14ac:dyDescent="0.2">
      <c r="C235" s="125"/>
    </row>
    <row r="236" spans="3:3" x14ac:dyDescent="0.2">
      <c r="C236" s="125"/>
    </row>
    <row r="237" spans="3:3" x14ac:dyDescent="0.2">
      <c r="C237" s="125"/>
    </row>
    <row r="238" spans="3:3" x14ac:dyDescent="0.2">
      <c r="C238" s="125"/>
    </row>
    <row r="239" spans="3:3" x14ac:dyDescent="0.2">
      <c r="C239" s="125"/>
    </row>
    <row r="240" spans="3:3" x14ac:dyDescent="0.2">
      <c r="C240" s="125"/>
    </row>
    <row r="241" spans="3:3" x14ac:dyDescent="0.2">
      <c r="C241" s="125"/>
    </row>
    <row r="242" spans="3:3" x14ac:dyDescent="0.2">
      <c r="C242" s="125"/>
    </row>
    <row r="243" spans="3:3" x14ac:dyDescent="0.2">
      <c r="C243" s="125"/>
    </row>
    <row r="244" spans="3:3" x14ac:dyDescent="0.2">
      <c r="C244" s="125"/>
    </row>
    <row r="245" spans="3:3" x14ac:dyDescent="0.2">
      <c r="C245" s="125"/>
    </row>
    <row r="246" spans="3:3" x14ac:dyDescent="0.2">
      <c r="C246" s="125"/>
    </row>
    <row r="247" spans="3:3" x14ac:dyDescent="0.2">
      <c r="C247" s="125"/>
    </row>
    <row r="248" spans="3:3" x14ac:dyDescent="0.2">
      <c r="C248" s="125"/>
    </row>
    <row r="249" spans="3:3" x14ac:dyDescent="0.2">
      <c r="C249" s="125"/>
    </row>
    <row r="250" spans="3:3" x14ac:dyDescent="0.2">
      <c r="C250" s="125"/>
    </row>
    <row r="251" spans="3:3" x14ac:dyDescent="0.2">
      <c r="C251" s="125"/>
    </row>
    <row r="252" spans="3:3" x14ac:dyDescent="0.2">
      <c r="C252" s="125"/>
    </row>
    <row r="253" spans="3:3" x14ac:dyDescent="0.2">
      <c r="C253" s="125"/>
    </row>
  </sheetData>
  <sheetProtection password="F4BB" sheet="1" objects="1" scenarios="1" formatCells="0" formatColumns="0" formatRows="0"/>
  <mergeCells count="3">
    <mergeCell ref="D4:O4"/>
    <mergeCell ref="A114:O114"/>
    <mergeCell ref="P4:AB4"/>
  </mergeCells>
  <phoneticPr fontId="0" type="noConversion"/>
  <printOptions horizontalCentered="1" gridLines="1"/>
  <pageMargins left="0.25" right="0.25" top="0.21" bottom="0.28000000000000003" header="0.12" footer="0.17"/>
  <pageSetup paperSize="9" scale="57" fitToWidth="2" fitToHeight="6" orientation="landscape" horizontalDpi="4294967293" verticalDpi="300" r:id="rId1"/>
  <headerFooter alignWithMargins="0"/>
  <rowBreaks count="1" manualBreakCount="1">
    <brk id="111" max="27" man="1"/>
  </rowBreaks>
  <colBreaks count="1" manualBreakCount="1">
    <brk id="15" max="1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Comparative Tariffs</vt:lpstr>
      <vt:lpstr>'Comparative Tariffs'!Print_Area</vt:lpstr>
      <vt:lpstr>'Comparative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2016-01-18T13:53:28Z</cp:lastPrinted>
  <dcterms:created xsi:type="dcterms:W3CDTF">2007-01-02T12:57:15Z</dcterms:created>
  <dcterms:modified xsi:type="dcterms:W3CDTF">2016-01-18T16:05:59Z</dcterms:modified>
</cp:coreProperties>
</file>